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附表2 各镇可由市统筹阳光葡萄种植产业意愿统计汇总表" sheetId="1" r:id="rId1"/>
  </sheets>
  <definedNames>
    <definedName name="_xlnm._FilterDatabase" localSheetId="0" hidden="1">'附表2 各镇可由市统筹阳光葡萄种植产业意愿统计汇总表'!$A$2:$G$112</definedName>
  </definedNames>
  <calcPr calcId="144525" concurrentCalc="0"/>
</workbook>
</file>

<file path=xl/sharedStrings.xml><?xml version="1.0" encoding="utf-8"?>
<sst xmlns="http://schemas.openxmlformats.org/spreadsheetml/2006/main" count="91">
  <si>
    <t>各镇可由市统筹阳光葡萄种植产业意愿统计汇总表（标记黄色的为申请追加投入额）</t>
  </si>
  <si>
    <t>镇名</t>
  </si>
  <si>
    <t>村名</t>
  </si>
  <si>
    <t>资金类型</t>
  </si>
  <si>
    <t>可由市统筹阳光葡萄种植产业的投入金额（万元）</t>
  </si>
  <si>
    <t>其中人均2万元统筹资金合计（万元）</t>
  </si>
  <si>
    <t>其中其他扶贫资金合计（万元）</t>
  </si>
  <si>
    <t>合计金额（万元）</t>
  </si>
  <si>
    <t>界址镇</t>
  </si>
  <si>
    <t>面上非贫困村</t>
  </si>
  <si>
    <t>人均2万元资金</t>
  </si>
  <si>
    <t>澜河镇</t>
  </si>
  <si>
    <t>澜河村</t>
  </si>
  <si>
    <t>白云村</t>
  </si>
  <si>
    <t>葛坪村</t>
  </si>
  <si>
    <t>东莞市引导资金</t>
  </si>
  <si>
    <t>帽子峰镇</t>
  </si>
  <si>
    <t>洞头村</t>
  </si>
  <si>
    <t>乌迳镇</t>
  </si>
  <si>
    <t>孔塘村</t>
  </si>
  <si>
    <t>田心村</t>
  </si>
  <si>
    <t>长龙村</t>
  </si>
  <si>
    <t>黄洞村</t>
  </si>
  <si>
    <t>响联村</t>
  </si>
  <si>
    <t>坪塘村</t>
  </si>
  <si>
    <t>龙迳村</t>
  </si>
  <si>
    <t>黄塘村</t>
  </si>
  <si>
    <t>雄州街道</t>
  </si>
  <si>
    <t>黄坑镇</t>
  </si>
  <si>
    <t>黄坑村</t>
  </si>
  <si>
    <t>许村村</t>
  </si>
  <si>
    <t>小陂村</t>
  </si>
  <si>
    <t>省教育厅新时期精准扶贫精准脱贫自筹扶贫资金</t>
  </si>
  <si>
    <t>全安镇</t>
  </si>
  <si>
    <t>密下水村</t>
  </si>
  <si>
    <t>河塘村</t>
  </si>
  <si>
    <t>杨沥村</t>
  </si>
  <si>
    <t>面上村</t>
  </si>
  <si>
    <t>珠玑镇</t>
  </si>
  <si>
    <t>里仁村</t>
  </si>
  <si>
    <t>祇芫村</t>
  </si>
  <si>
    <t>泰源村</t>
  </si>
  <si>
    <t>洋湖村</t>
  </si>
  <si>
    <t>里东村</t>
  </si>
  <si>
    <t>古田村</t>
  </si>
  <si>
    <t>角湾村</t>
  </si>
  <si>
    <t>长迳村</t>
  </si>
  <si>
    <t>中站村</t>
  </si>
  <si>
    <t>珠玑村</t>
  </si>
  <si>
    <t>南山村</t>
  </si>
  <si>
    <t>梅岭村</t>
  </si>
  <si>
    <t>塘东村</t>
  </si>
  <si>
    <t>下坋村</t>
  </si>
  <si>
    <t>上嵩村</t>
  </si>
  <si>
    <t>叟里元村</t>
  </si>
  <si>
    <t>新村村</t>
  </si>
  <si>
    <t>百顺镇</t>
  </si>
  <si>
    <t>百顺村</t>
  </si>
  <si>
    <t>东坑村</t>
  </si>
  <si>
    <t>水口镇</t>
  </si>
  <si>
    <t>篛过村</t>
  </si>
  <si>
    <t>水口村</t>
  </si>
  <si>
    <t>赤岭村</t>
  </si>
  <si>
    <t>泷头村</t>
  </si>
  <si>
    <t>下湖村</t>
  </si>
  <si>
    <t>群星村</t>
  </si>
  <si>
    <t>沙头村</t>
  </si>
  <si>
    <t>东莞引导资金</t>
  </si>
  <si>
    <t>湖口镇</t>
  </si>
  <si>
    <t>长市</t>
  </si>
  <si>
    <t>邓坊镇</t>
  </si>
  <si>
    <t>赤马村</t>
  </si>
  <si>
    <t>古市镇</t>
  </si>
  <si>
    <t>丹布村</t>
  </si>
  <si>
    <t>丰源村</t>
  </si>
  <si>
    <t>油山镇</t>
  </si>
  <si>
    <t>黄田村</t>
  </si>
  <si>
    <t>下惠村</t>
  </si>
  <si>
    <t>江头镇</t>
  </si>
  <si>
    <t>小竹村</t>
  </si>
  <si>
    <t>大汉村</t>
  </si>
  <si>
    <t>江头村</t>
  </si>
  <si>
    <t>南甫村</t>
  </si>
  <si>
    <t>坪岗村</t>
  </si>
  <si>
    <t>武岭村</t>
  </si>
  <si>
    <t>涌溪村</t>
  </si>
  <si>
    <t>元甫村</t>
  </si>
  <si>
    <t>坪田镇</t>
  </si>
  <si>
    <t>老龙村</t>
  </si>
  <si>
    <t>长坑村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</si>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</sst>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1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4" borderId="12" applyNumberFormat="0" applyAlignment="0" applyProtection="0">
      <alignment vertical="center"/>
    </xf>
    <xf numFmtId="0" fontId="23" fillId="14" borderId="16" applyNumberFormat="0" applyAlignment="0" applyProtection="0">
      <alignment vertical="center"/>
    </xf>
    <xf numFmtId="0" fontId="5" fillId="6" borderId="10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0" borderId="0"/>
    <xf numFmtId="0" fontId="4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</cellStyleXfs>
  <cellXfs count="3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7 6" xfId="47"/>
    <cellStyle name="40% - 强调文字颜色 6" xfId="48" builtinId="51"/>
    <cellStyle name="60% - 强调文字颜色 6" xfId="49" builtinId="52"/>
    <cellStyle name="常规_2013年度韶关市级财政扶贫开发“双到”专项资金（共三批）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2"/>
  <sheetViews>
    <sheetView tabSelected="1" view="pageBreakPreview" zoomScale="85" zoomScaleNormal="85" zoomScaleSheetLayoutView="85" workbookViewId="0">
      <selection activeCell="C3" sqref="C3"/>
    </sheetView>
  </sheetViews>
  <sheetFormatPr defaultColWidth="9" defaultRowHeight="14.25" outlineLevelCol="7"/>
  <cols>
    <col min="1" max="1" width="12.5" style="2" customWidth="1"/>
    <col min="2" max="2" width="14.125" style="2" customWidth="1"/>
    <col min="3" max="3" width="17" style="2" customWidth="1"/>
    <col min="4" max="6" width="30.25" style="2" customWidth="1"/>
    <col min="7" max="7" width="21.025" style="2" customWidth="1"/>
    <col min="8" max="8" width="18.0833333333333" style="1" customWidth="1"/>
    <col min="9" max="16384" width="9" style="1"/>
  </cols>
  <sheetData>
    <row r="1" s="1" customFormat="1" ht="78.95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66" customHeight="1" spans="1:7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6" t="s">
        <v>7</v>
      </c>
    </row>
    <row r="3" s="1" customFormat="1" ht="27.95" customHeight="1" spans="1:7">
      <c r="A3" s="7" t="s">
        <v>8</v>
      </c>
      <c r="B3" s="8" t="s">
        <v>9</v>
      </c>
      <c r="C3" s="9" t="s">
        <v>10</v>
      </c>
      <c r="D3" s="10">
        <v>50</v>
      </c>
      <c r="E3" s="7">
        <f>D4+D3</f>
        <v>62.43576</v>
      </c>
      <c r="F3" s="7">
        <v>0</v>
      </c>
      <c r="G3" s="11">
        <f>SUM(D3:D4)</f>
        <v>62.43576</v>
      </c>
    </row>
    <row r="4" s="1" customFormat="1" ht="27.95" customHeight="1" spans="1:7">
      <c r="A4" s="12"/>
      <c r="B4" s="13" t="s">
        <v>9</v>
      </c>
      <c r="C4" s="9" t="s">
        <v>10</v>
      </c>
      <c r="D4" s="10">
        <v>12.43576</v>
      </c>
      <c r="E4" s="12"/>
      <c r="F4" s="12"/>
      <c r="G4" s="14"/>
    </row>
    <row r="5" s="1" customFormat="1" ht="27.95" customHeight="1" spans="1:7">
      <c r="A5" s="7" t="s">
        <v>11</v>
      </c>
      <c r="B5" s="10" t="s">
        <v>12</v>
      </c>
      <c r="C5" s="9" t="s">
        <v>10</v>
      </c>
      <c r="D5" s="10">
        <v>30.1686</v>
      </c>
      <c r="E5" s="7">
        <f>SUM(D5,D6,D7,D8,D10)</f>
        <v>156.9277</v>
      </c>
      <c r="F5" s="7">
        <f>D9</f>
        <v>1.270193</v>
      </c>
      <c r="G5" s="6">
        <f>SUM(D5:D10)</f>
        <v>158.197893</v>
      </c>
    </row>
    <row r="6" s="1" customFormat="1" ht="27.95" customHeight="1" spans="1:7">
      <c r="A6" s="12"/>
      <c r="B6" s="10" t="s">
        <v>13</v>
      </c>
      <c r="C6" s="9" t="s">
        <v>10</v>
      </c>
      <c r="D6" s="10">
        <v>27.2832</v>
      </c>
      <c r="E6" s="12"/>
      <c r="F6" s="12"/>
      <c r="G6" s="6"/>
    </row>
    <row r="7" s="1" customFormat="1" ht="27.95" customHeight="1" spans="1:7">
      <c r="A7" s="12"/>
      <c r="B7" s="10" t="s">
        <v>14</v>
      </c>
      <c r="C7" s="9" t="s">
        <v>10</v>
      </c>
      <c r="D7" s="10">
        <v>44.9025</v>
      </c>
      <c r="E7" s="12"/>
      <c r="F7" s="12"/>
      <c r="G7" s="6"/>
    </row>
    <row r="8" s="1" customFormat="1" ht="27.95" customHeight="1" spans="1:7">
      <c r="A8" s="12"/>
      <c r="B8" s="8" t="s">
        <v>9</v>
      </c>
      <c r="C8" s="9" t="s">
        <v>10</v>
      </c>
      <c r="D8" s="10">
        <v>0.124</v>
      </c>
      <c r="E8" s="12"/>
      <c r="F8" s="12"/>
      <c r="G8" s="6"/>
    </row>
    <row r="9" s="1" customFormat="1" ht="27.95" customHeight="1" spans="1:7">
      <c r="A9" s="12"/>
      <c r="B9" s="10" t="s">
        <v>13</v>
      </c>
      <c r="C9" s="9" t="s">
        <v>15</v>
      </c>
      <c r="D9" s="10">
        <v>1.270193</v>
      </c>
      <c r="E9" s="12"/>
      <c r="F9" s="12"/>
      <c r="G9" s="6"/>
    </row>
    <row r="10" s="1" customFormat="1" ht="27.95" customHeight="1" spans="1:7">
      <c r="A10" s="15"/>
      <c r="B10" s="8" t="s">
        <v>9</v>
      </c>
      <c r="C10" s="9" t="s">
        <v>10</v>
      </c>
      <c r="D10" s="10">
        <v>54.4494</v>
      </c>
      <c r="E10" s="15"/>
      <c r="F10" s="15"/>
      <c r="G10" s="6"/>
    </row>
    <row r="11" s="1" customFormat="1" ht="27.95" customHeight="1" spans="1:7">
      <c r="A11" s="7" t="s">
        <v>16</v>
      </c>
      <c r="B11" s="10" t="s">
        <v>17</v>
      </c>
      <c r="C11" s="10" t="s">
        <v>10</v>
      </c>
      <c r="D11" s="10">
        <v>1.195</v>
      </c>
      <c r="E11" s="7">
        <f>SUM(D11:D12)</f>
        <v>19.94465</v>
      </c>
      <c r="F11" s="7">
        <v>0</v>
      </c>
      <c r="G11" s="6">
        <f>SUM(D11:D12)</f>
        <v>19.94465</v>
      </c>
    </row>
    <row r="12" s="1" customFormat="1" ht="27.95" customHeight="1" spans="1:7">
      <c r="A12" s="15"/>
      <c r="B12" s="8" t="s">
        <v>9</v>
      </c>
      <c r="C12" s="10" t="s">
        <v>10</v>
      </c>
      <c r="D12" s="10">
        <v>18.74965</v>
      </c>
      <c r="E12" s="15"/>
      <c r="F12" s="15"/>
      <c r="G12" s="6"/>
    </row>
    <row r="13" s="1" customFormat="1" ht="27.95" customHeight="1" spans="1:7">
      <c r="A13" s="7" t="s">
        <v>18</v>
      </c>
      <c r="B13" s="10" t="s">
        <v>19</v>
      </c>
      <c r="C13" s="9" t="s">
        <v>10</v>
      </c>
      <c r="D13" s="10">
        <v>0.36964</v>
      </c>
      <c r="E13" s="7">
        <f>SUM(D13,D14,D15,D16,D17,D18,D19,D20,D21,D22,D23)</f>
        <v>71.32354</v>
      </c>
      <c r="F13" s="7">
        <v>0</v>
      </c>
      <c r="G13" s="6">
        <f>SUM(D13:D23)</f>
        <v>71.32354</v>
      </c>
    </row>
    <row r="14" s="1" customFormat="1" ht="27.95" customHeight="1" spans="1:7">
      <c r="A14" s="12"/>
      <c r="B14" s="10" t="s">
        <v>19</v>
      </c>
      <c r="C14" s="9" t="s">
        <v>10</v>
      </c>
      <c r="D14" s="10">
        <v>0.7706</v>
      </c>
      <c r="E14" s="12"/>
      <c r="F14" s="12"/>
      <c r="G14" s="6"/>
    </row>
    <row r="15" s="1" customFormat="1" ht="27.95" customHeight="1" spans="1:7">
      <c r="A15" s="12"/>
      <c r="B15" s="10" t="s">
        <v>20</v>
      </c>
      <c r="C15" s="9" t="s">
        <v>10</v>
      </c>
      <c r="D15" s="10">
        <v>0.6828</v>
      </c>
      <c r="E15" s="12"/>
      <c r="F15" s="12"/>
      <c r="G15" s="6"/>
    </row>
    <row r="16" s="1" customFormat="1" ht="27.95" customHeight="1" spans="1:7">
      <c r="A16" s="12"/>
      <c r="B16" s="10" t="s">
        <v>21</v>
      </c>
      <c r="C16" s="9" t="s">
        <v>10</v>
      </c>
      <c r="D16" s="10">
        <v>0.262</v>
      </c>
      <c r="E16" s="12"/>
      <c r="F16" s="12"/>
      <c r="G16" s="6"/>
    </row>
    <row r="17" s="1" customFormat="1" ht="27.95" customHeight="1" spans="1:7">
      <c r="A17" s="12"/>
      <c r="B17" s="10" t="s">
        <v>21</v>
      </c>
      <c r="C17" s="9" t="s">
        <v>10</v>
      </c>
      <c r="D17" s="10">
        <v>3.2783</v>
      </c>
      <c r="E17" s="12"/>
      <c r="F17" s="12"/>
      <c r="G17" s="6"/>
    </row>
    <row r="18" s="1" customFormat="1" ht="27.95" customHeight="1" spans="1:7">
      <c r="A18" s="12"/>
      <c r="B18" s="10" t="s">
        <v>22</v>
      </c>
      <c r="C18" s="9" t="s">
        <v>10</v>
      </c>
      <c r="D18" s="10">
        <v>1.9373</v>
      </c>
      <c r="E18" s="12"/>
      <c r="F18" s="12"/>
      <c r="G18" s="6"/>
    </row>
    <row r="19" s="1" customFormat="1" ht="27.95" customHeight="1" spans="1:7">
      <c r="A19" s="12"/>
      <c r="B19" s="10" t="s">
        <v>23</v>
      </c>
      <c r="C19" s="9" t="s">
        <v>10</v>
      </c>
      <c r="D19" s="10">
        <v>3.377</v>
      </c>
      <c r="E19" s="12"/>
      <c r="F19" s="12"/>
      <c r="G19" s="6"/>
    </row>
    <row r="20" s="1" customFormat="1" ht="27.95" customHeight="1" spans="1:7">
      <c r="A20" s="12"/>
      <c r="B20" s="10" t="s">
        <v>24</v>
      </c>
      <c r="C20" s="9" t="s">
        <v>10</v>
      </c>
      <c r="D20" s="10">
        <v>8.2127</v>
      </c>
      <c r="E20" s="12"/>
      <c r="F20" s="12"/>
      <c r="G20" s="6"/>
    </row>
    <row r="21" s="1" customFormat="1" ht="27.95" customHeight="1" spans="1:7">
      <c r="A21" s="12"/>
      <c r="B21" s="10" t="s">
        <v>25</v>
      </c>
      <c r="C21" s="9" t="s">
        <v>10</v>
      </c>
      <c r="D21" s="10">
        <v>5.26182</v>
      </c>
      <c r="E21" s="12"/>
      <c r="F21" s="12"/>
      <c r="G21" s="6"/>
    </row>
    <row r="22" s="1" customFormat="1" ht="27.95" customHeight="1" spans="1:7">
      <c r="A22" s="12"/>
      <c r="B22" s="10" t="s">
        <v>26</v>
      </c>
      <c r="C22" s="9" t="s">
        <v>10</v>
      </c>
      <c r="D22" s="10">
        <v>7.47442</v>
      </c>
      <c r="E22" s="12"/>
      <c r="F22" s="12"/>
      <c r="G22" s="6"/>
    </row>
    <row r="23" s="1" customFormat="1" ht="27.95" customHeight="1" spans="1:7">
      <c r="A23" s="15"/>
      <c r="B23" s="8" t="s">
        <v>9</v>
      </c>
      <c r="C23" s="9" t="s">
        <v>10</v>
      </c>
      <c r="D23" s="10">
        <v>39.69696</v>
      </c>
      <c r="E23" s="15"/>
      <c r="F23" s="15"/>
      <c r="G23" s="6"/>
    </row>
    <row r="24" s="1" customFormat="1" ht="27.95" customHeight="1" spans="1:7">
      <c r="A24" s="10" t="s">
        <v>27</v>
      </c>
      <c r="B24" s="8" t="s">
        <v>9</v>
      </c>
      <c r="C24" s="9" t="s">
        <v>10</v>
      </c>
      <c r="D24" s="10">
        <v>4.02002</v>
      </c>
      <c r="E24" s="10">
        <f>D24</f>
        <v>4.02002</v>
      </c>
      <c r="F24" s="10">
        <v>0</v>
      </c>
      <c r="G24" s="4">
        <f>D24</f>
        <v>4.02002</v>
      </c>
    </row>
    <row r="25" s="1" customFormat="1" ht="27.95" customHeight="1" spans="1:7">
      <c r="A25" s="7" t="s">
        <v>28</v>
      </c>
      <c r="B25" s="10" t="s">
        <v>29</v>
      </c>
      <c r="C25" s="9" t="s">
        <v>10</v>
      </c>
      <c r="D25" s="10">
        <v>0.303691</v>
      </c>
      <c r="E25" s="7">
        <f>SUM(D25,D26,D28,D29)</f>
        <v>26.164188</v>
      </c>
      <c r="F25" s="7">
        <f>D30+D27</f>
        <v>40.423896</v>
      </c>
      <c r="G25" s="6">
        <f>SUM(D25:D30)</f>
        <v>66.588084</v>
      </c>
    </row>
    <row r="26" s="1" customFormat="1" ht="27.95" customHeight="1" spans="1:7">
      <c r="A26" s="12"/>
      <c r="B26" s="10" t="s">
        <v>30</v>
      </c>
      <c r="C26" s="9" t="s">
        <v>10</v>
      </c>
      <c r="D26" s="10">
        <v>10.823997</v>
      </c>
      <c r="E26" s="12"/>
      <c r="F26" s="12"/>
      <c r="G26" s="6"/>
    </row>
    <row r="27" s="1" customFormat="1" ht="27.95" customHeight="1" spans="1:7">
      <c r="A27" s="12"/>
      <c r="B27" s="10" t="s">
        <v>30</v>
      </c>
      <c r="C27" s="9" t="s">
        <v>15</v>
      </c>
      <c r="D27" s="10">
        <v>10.423896</v>
      </c>
      <c r="E27" s="12"/>
      <c r="F27" s="12"/>
      <c r="G27" s="6"/>
    </row>
    <row r="28" s="1" customFormat="1" ht="27.95" customHeight="1" spans="1:7">
      <c r="A28" s="12"/>
      <c r="B28" s="10" t="s">
        <v>31</v>
      </c>
      <c r="C28" s="9" t="s">
        <v>10</v>
      </c>
      <c r="D28" s="10">
        <v>12.63754</v>
      </c>
      <c r="E28" s="12"/>
      <c r="F28" s="12"/>
      <c r="G28" s="6"/>
    </row>
    <row r="29" s="1" customFormat="1" ht="27.95" customHeight="1" spans="1:7">
      <c r="A29" s="12"/>
      <c r="B29" s="8" t="s">
        <v>9</v>
      </c>
      <c r="C29" s="9" t="s">
        <v>10</v>
      </c>
      <c r="D29" s="10">
        <v>2.39896</v>
      </c>
      <c r="E29" s="12"/>
      <c r="F29" s="12"/>
      <c r="G29" s="6"/>
    </row>
    <row r="30" s="1" customFormat="1" ht="46" customHeight="1" spans="1:7">
      <c r="A30" s="12"/>
      <c r="B30" s="10" t="s">
        <v>29</v>
      </c>
      <c r="C30" s="16" t="s">
        <v>32</v>
      </c>
      <c r="D30" s="10">
        <v>30</v>
      </c>
      <c r="E30" s="15"/>
      <c r="F30" s="15"/>
      <c r="G30" s="6"/>
    </row>
    <row r="31" s="1" customFormat="1" ht="27.95" customHeight="1" spans="1:7">
      <c r="A31" s="10" t="s">
        <v>33</v>
      </c>
      <c r="B31" s="10" t="s">
        <v>34</v>
      </c>
      <c r="C31" s="10" t="s">
        <v>10</v>
      </c>
      <c r="D31" s="10">
        <v>12.3423</v>
      </c>
      <c r="E31" s="7">
        <f>D31+D34+D37+D39+D32+D33+D35+D38</f>
        <v>36.967333</v>
      </c>
      <c r="F31" s="7">
        <f>D36</f>
        <v>58.043492</v>
      </c>
      <c r="G31" s="11">
        <f>SUM(D31:D39)</f>
        <v>95.010825</v>
      </c>
    </row>
    <row r="32" s="1" customFormat="1" ht="27.95" customHeight="1" spans="1:7">
      <c r="A32" s="10"/>
      <c r="B32" s="10" t="s">
        <v>34</v>
      </c>
      <c r="C32" s="10" t="s">
        <v>10</v>
      </c>
      <c r="D32" s="10">
        <v>0.004</v>
      </c>
      <c r="E32" s="12"/>
      <c r="F32" s="12"/>
      <c r="G32" s="17"/>
    </row>
    <row r="33" s="1" customFormat="1" ht="27.95" customHeight="1" spans="1:7">
      <c r="A33" s="10"/>
      <c r="B33" s="18" t="s">
        <v>35</v>
      </c>
      <c r="C33" s="10" t="s">
        <v>10</v>
      </c>
      <c r="D33" s="10">
        <v>0.0063</v>
      </c>
      <c r="E33" s="12"/>
      <c r="F33" s="12"/>
      <c r="G33" s="17"/>
    </row>
    <row r="34" s="1" customFormat="1" ht="26" customHeight="1" spans="1:7">
      <c r="A34" s="10"/>
      <c r="B34" s="18" t="s">
        <v>35</v>
      </c>
      <c r="C34" s="10" t="s">
        <v>10</v>
      </c>
      <c r="D34" s="10">
        <v>3.0468</v>
      </c>
      <c r="E34" s="12"/>
      <c r="F34" s="12"/>
      <c r="G34" s="17"/>
    </row>
    <row r="35" s="1" customFormat="1" ht="26" customHeight="1" spans="1:7">
      <c r="A35" s="10"/>
      <c r="B35" s="18" t="s">
        <v>36</v>
      </c>
      <c r="C35" s="10" t="s">
        <v>10</v>
      </c>
      <c r="D35" s="10">
        <v>0.016</v>
      </c>
      <c r="E35" s="12"/>
      <c r="F35" s="12"/>
      <c r="G35" s="17"/>
    </row>
    <row r="36" s="1" customFormat="1" ht="26" customHeight="1" spans="1:7">
      <c r="A36" s="10"/>
      <c r="B36" s="18" t="s">
        <v>36</v>
      </c>
      <c r="C36" s="9" t="s">
        <v>15</v>
      </c>
      <c r="D36" s="10">
        <v>58.043492</v>
      </c>
      <c r="E36" s="12"/>
      <c r="F36" s="12"/>
      <c r="G36" s="17"/>
    </row>
    <row r="37" s="1" customFormat="1" ht="27.95" customHeight="1" spans="1:7">
      <c r="A37" s="10"/>
      <c r="B37" s="18" t="s">
        <v>36</v>
      </c>
      <c r="C37" s="10" t="s">
        <v>10</v>
      </c>
      <c r="D37" s="10">
        <v>2.407913</v>
      </c>
      <c r="E37" s="12"/>
      <c r="F37" s="12"/>
      <c r="G37" s="17"/>
    </row>
    <row r="38" s="1" customFormat="1" ht="27.95" customHeight="1" spans="1:7">
      <c r="A38" s="10"/>
      <c r="B38" s="18" t="s">
        <v>37</v>
      </c>
      <c r="C38" s="10" t="s">
        <v>10</v>
      </c>
      <c r="D38" s="10">
        <v>0.49402</v>
      </c>
      <c r="E38" s="12"/>
      <c r="F38" s="12"/>
      <c r="G38" s="17"/>
    </row>
    <row r="39" s="1" customFormat="1" ht="27.95" customHeight="1" spans="1:7">
      <c r="A39" s="10"/>
      <c r="B39" s="18" t="s">
        <v>37</v>
      </c>
      <c r="C39" s="10" t="s">
        <v>10</v>
      </c>
      <c r="D39" s="10">
        <v>18.65</v>
      </c>
      <c r="E39" s="15"/>
      <c r="F39" s="15"/>
      <c r="G39" s="14"/>
    </row>
    <row r="40" s="1" customFormat="1" ht="18.75" customHeight="1" spans="1:7">
      <c r="A40" s="7" t="s">
        <v>38</v>
      </c>
      <c r="B40" s="7" t="s">
        <v>39</v>
      </c>
      <c r="C40" s="9" t="s">
        <v>10</v>
      </c>
      <c r="D40" s="10">
        <v>3.0813</v>
      </c>
      <c r="E40" s="7">
        <f>SUM(D40,D42,D44,D46,D49,D50,D51,D52,D54,D55,D56,D57,D58,D59,D60,D61,D62,D64)</f>
        <v>123.583027</v>
      </c>
      <c r="F40" s="7">
        <f>SUM(D41,D43,D45,D47,D48,D53,D63,D65,D66,D67)</f>
        <v>203.632113</v>
      </c>
      <c r="G40" s="11">
        <f>SUM(D40:D67)</f>
        <v>327.21514</v>
      </c>
    </row>
    <row r="41" s="1" customFormat="1" ht="18.75" customHeight="1" spans="1:7">
      <c r="A41" s="12"/>
      <c r="B41" s="15"/>
      <c r="C41" s="9" t="s">
        <v>15</v>
      </c>
      <c r="D41" s="10">
        <v>60</v>
      </c>
      <c r="E41" s="12"/>
      <c r="F41" s="12"/>
      <c r="G41" s="17"/>
    </row>
    <row r="42" s="1" customFormat="1" ht="18.75" customHeight="1" spans="1:7">
      <c r="A42" s="12"/>
      <c r="B42" s="7" t="s">
        <v>40</v>
      </c>
      <c r="C42" s="9" t="s">
        <v>10</v>
      </c>
      <c r="D42" s="10">
        <v>12.982267</v>
      </c>
      <c r="E42" s="12"/>
      <c r="F42" s="12"/>
      <c r="G42" s="17"/>
    </row>
    <row r="43" s="1" customFormat="1" ht="18.75" customHeight="1" spans="1:7">
      <c r="A43" s="12"/>
      <c r="B43" s="15"/>
      <c r="C43" s="9" t="s">
        <v>15</v>
      </c>
      <c r="D43" s="10">
        <v>30</v>
      </c>
      <c r="E43" s="12"/>
      <c r="F43" s="12"/>
      <c r="G43" s="17"/>
    </row>
    <row r="44" s="1" customFormat="1" ht="18.75" customHeight="1" spans="1:7">
      <c r="A44" s="12"/>
      <c r="B44" s="19" t="s">
        <v>41</v>
      </c>
      <c r="C44" s="9" t="s">
        <v>10</v>
      </c>
      <c r="D44" s="10">
        <v>23.30706</v>
      </c>
      <c r="E44" s="12"/>
      <c r="F44" s="12"/>
      <c r="G44" s="17"/>
    </row>
    <row r="45" s="1" customFormat="1" ht="18.75" customHeight="1" spans="1:7">
      <c r="A45" s="12"/>
      <c r="B45" s="15"/>
      <c r="C45" s="9" t="s">
        <v>15</v>
      </c>
      <c r="D45" s="10">
        <v>17.898043</v>
      </c>
      <c r="E45" s="12"/>
      <c r="F45" s="12"/>
      <c r="G45" s="17"/>
    </row>
    <row r="46" s="1" customFormat="1" ht="18.75" customHeight="1" spans="1:7">
      <c r="A46" s="12"/>
      <c r="B46" s="7" t="s">
        <v>42</v>
      </c>
      <c r="C46" s="9" t="s">
        <v>10</v>
      </c>
      <c r="D46" s="10">
        <v>28.5016</v>
      </c>
      <c r="E46" s="12"/>
      <c r="F46" s="12"/>
      <c r="G46" s="17"/>
    </row>
    <row r="47" s="1" customFormat="1" ht="18.75" customHeight="1" spans="1:7">
      <c r="A47" s="12"/>
      <c r="B47" s="15"/>
      <c r="C47" s="9" t="s">
        <v>15</v>
      </c>
      <c r="D47" s="10">
        <v>7.4984</v>
      </c>
      <c r="E47" s="12"/>
      <c r="F47" s="12"/>
      <c r="G47" s="17"/>
    </row>
    <row r="48" s="1" customFormat="1" ht="18.75" customHeight="1" spans="1:7">
      <c r="A48" s="12"/>
      <c r="B48" s="7" t="s">
        <v>43</v>
      </c>
      <c r="C48" s="9" t="s">
        <v>15</v>
      </c>
      <c r="D48" s="10">
        <v>30</v>
      </c>
      <c r="E48" s="12"/>
      <c r="F48" s="12"/>
      <c r="G48" s="17"/>
    </row>
    <row r="49" s="1" customFormat="1" ht="18.75" customHeight="1" spans="1:7">
      <c r="A49" s="12"/>
      <c r="B49" s="15"/>
      <c r="C49" s="9" t="s">
        <v>10</v>
      </c>
      <c r="D49" s="10">
        <v>0.0178</v>
      </c>
      <c r="E49" s="12"/>
      <c r="F49" s="12"/>
      <c r="G49" s="17"/>
    </row>
    <row r="50" s="1" customFormat="1" ht="18.75" customHeight="1" spans="1:7">
      <c r="A50" s="12"/>
      <c r="B50" s="10" t="s">
        <v>44</v>
      </c>
      <c r="C50" s="9" t="s">
        <v>10</v>
      </c>
      <c r="D50" s="10">
        <v>21.1172</v>
      </c>
      <c r="E50" s="12"/>
      <c r="F50" s="12"/>
      <c r="G50" s="17"/>
    </row>
    <row r="51" s="1" customFormat="1" ht="18.75" customHeight="1" spans="1:7">
      <c r="A51" s="12"/>
      <c r="B51" s="10" t="s">
        <v>45</v>
      </c>
      <c r="C51" s="9" t="s">
        <v>10</v>
      </c>
      <c r="D51" s="10">
        <v>5.49675</v>
      </c>
      <c r="E51" s="12"/>
      <c r="F51" s="12"/>
      <c r="G51" s="17"/>
    </row>
    <row r="52" s="1" customFormat="1" ht="18.75" customHeight="1" spans="1:7">
      <c r="A52" s="12"/>
      <c r="B52" s="20" t="s">
        <v>46</v>
      </c>
      <c r="C52" s="9" t="s">
        <v>10</v>
      </c>
      <c r="D52" s="10">
        <v>2.0508</v>
      </c>
      <c r="E52" s="12"/>
      <c r="F52" s="12"/>
      <c r="G52" s="17"/>
    </row>
    <row r="53" s="1" customFormat="1" ht="18.75" customHeight="1" spans="1:7">
      <c r="A53" s="12"/>
      <c r="B53" s="21"/>
      <c r="C53" s="9" t="s">
        <v>15</v>
      </c>
      <c r="D53" s="10">
        <v>7</v>
      </c>
      <c r="E53" s="12"/>
      <c r="F53" s="12"/>
      <c r="G53" s="17"/>
    </row>
    <row r="54" s="1" customFormat="1" ht="18.75" customHeight="1" spans="1:7">
      <c r="A54" s="12"/>
      <c r="B54" s="15" t="s">
        <v>47</v>
      </c>
      <c r="C54" s="9" t="s">
        <v>10</v>
      </c>
      <c r="D54" s="10">
        <v>7.7831</v>
      </c>
      <c r="E54" s="12"/>
      <c r="F54" s="12"/>
      <c r="G54" s="17"/>
    </row>
    <row r="55" s="1" customFormat="1" ht="18.75" customHeight="1" spans="1:7">
      <c r="A55" s="12"/>
      <c r="B55" s="10" t="s">
        <v>48</v>
      </c>
      <c r="C55" s="9" t="s">
        <v>10</v>
      </c>
      <c r="D55" s="10">
        <v>0.1557</v>
      </c>
      <c r="E55" s="12"/>
      <c r="F55" s="12"/>
      <c r="G55" s="17"/>
    </row>
    <row r="56" s="1" customFormat="1" ht="18.75" customHeight="1" spans="1:7">
      <c r="A56" s="12"/>
      <c r="B56" s="10" t="s">
        <v>49</v>
      </c>
      <c r="C56" s="9" t="s">
        <v>10</v>
      </c>
      <c r="D56" s="10">
        <v>0.0255</v>
      </c>
      <c r="E56" s="12"/>
      <c r="F56" s="12"/>
      <c r="G56" s="17"/>
    </row>
    <row r="57" s="1" customFormat="1" ht="18.75" customHeight="1" spans="1:7">
      <c r="A57" s="12"/>
      <c r="B57" s="10" t="s">
        <v>50</v>
      </c>
      <c r="C57" s="9" t="s">
        <v>10</v>
      </c>
      <c r="D57" s="10">
        <v>0.3267</v>
      </c>
      <c r="E57" s="12"/>
      <c r="F57" s="12"/>
      <c r="G57" s="17"/>
    </row>
    <row r="58" s="1" customFormat="1" ht="18.75" customHeight="1" spans="1:7">
      <c r="A58" s="12"/>
      <c r="B58" s="10" t="s">
        <v>51</v>
      </c>
      <c r="C58" s="9" t="s">
        <v>10</v>
      </c>
      <c r="D58" s="10">
        <v>0.5369</v>
      </c>
      <c r="E58" s="12"/>
      <c r="F58" s="12"/>
      <c r="G58" s="17"/>
    </row>
    <row r="59" s="1" customFormat="1" ht="18.75" customHeight="1" spans="1:7">
      <c r="A59" s="12"/>
      <c r="B59" s="10" t="s">
        <v>52</v>
      </c>
      <c r="C59" s="9" t="s">
        <v>10</v>
      </c>
      <c r="D59" s="10">
        <v>1.37635</v>
      </c>
      <c r="E59" s="12"/>
      <c r="F59" s="12"/>
      <c r="G59" s="17"/>
    </row>
    <row r="60" s="1" customFormat="1" ht="18.75" customHeight="1" spans="1:7">
      <c r="A60" s="12"/>
      <c r="B60" s="10" t="s">
        <v>53</v>
      </c>
      <c r="C60" s="9" t="s">
        <v>10</v>
      </c>
      <c r="D60" s="10">
        <v>0.1272</v>
      </c>
      <c r="E60" s="12"/>
      <c r="F60" s="12"/>
      <c r="G60" s="17"/>
    </row>
    <row r="61" s="1" customFormat="1" ht="18.75" customHeight="1" spans="1:7">
      <c r="A61" s="12"/>
      <c r="B61" s="7" t="s">
        <v>54</v>
      </c>
      <c r="C61" s="9" t="s">
        <v>10</v>
      </c>
      <c r="D61" s="10">
        <v>4.6196</v>
      </c>
      <c r="E61" s="12"/>
      <c r="F61" s="12"/>
      <c r="G61" s="17"/>
    </row>
    <row r="62" s="1" customFormat="1" ht="18.75" customHeight="1" spans="1:7">
      <c r="A62" s="12"/>
      <c r="B62" s="7" t="s">
        <v>55</v>
      </c>
      <c r="C62" s="9" t="s">
        <v>10</v>
      </c>
      <c r="D62" s="10">
        <v>10.6972</v>
      </c>
      <c r="E62" s="12"/>
      <c r="F62" s="12"/>
      <c r="G62" s="17"/>
    </row>
    <row r="63" s="1" customFormat="1" ht="18.75" customHeight="1" spans="1:7">
      <c r="A63" s="12"/>
      <c r="B63" s="15"/>
      <c r="C63" s="9" t="s">
        <v>15</v>
      </c>
      <c r="D63" s="10">
        <v>14.795318</v>
      </c>
      <c r="E63" s="12"/>
      <c r="F63" s="12"/>
      <c r="G63" s="17"/>
    </row>
    <row r="64" s="1" customFormat="1" ht="18.75" customHeight="1" spans="1:7">
      <c r="A64" s="12"/>
      <c r="B64" s="15" t="s">
        <v>45</v>
      </c>
      <c r="C64" s="9" t="s">
        <v>10</v>
      </c>
      <c r="D64" s="10">
        <v>1.38</v>
      </c>
      <c r="E64" s="12"/>
      <c r="F64" s="12"/>
      <c r="G64" s="17"/>
    </row>
    <row r="65" s="1" customFormat="1" ht="18.75" customHeight="1" spans="1:7">
      <c r="A65" s="12"/>
      <c r="B65" s="15" t="s">
        <v>44</v>
      </c>
      <c r="C65" s="9" t="s">
        <v>15</v>
      </c>
      <c r="D65" s="10">
        <v>4.178313</v>
      </c>
      <c r="E65" s="12"/>
      <c r="F65" s="12"/>
      <c r="G65" s="17"/>
    </row>
    <row r="66" s="1" customFormat="1" ht="18.75" customHeight="1" spans="1:7">
      <c r="A66" s="12"/>
      <c r="B66" s="15" t="s">
        <v>42</v>
      </c>
      <c r="C66" s="9" t="s">
        <v>15</v>
      </c>
      <c r="D66" s="10">
        <v>1.361053</v>
      </c>
      <c r="E66" s="12"/>
      <c r="F66" s="12"/>
      <c r="G66" s="17"/>
    </row>
    <row r="67" s="1" customFormat="1" ht="18.75" customHeight="1" spans="1:7">
      <c r="A67" s="12"/>
      <c r="B67" s="15" t="s">
        <v>43</v>
      </c>
      <c r="C67" s="9" t="s">
        <v>15</v>
      </c>
      <c r="D67" s="10">
        <v>30.900986</v>
      </c>
      <c r="E67" s="12"/>
      <c r="F67" s="12"/>
      <c r="G67" s="17"/>
    </row>
    <row r="68" s="1" customFormat="1" ht="27.95" customHeight="1" spans="1:7">
      <c r="A68" s="10" t="s">
        <v>56</v>
      </c>
      <c r="B68" s="10" t="s">
        <v>57</v>
      </c>
      <c r="C68" s="10" t="s">
        <v>10</v>
      </c>
      <c r="D68" s="10">
        <v>6.5845</v>
      </c>
      <c r="E68" s="7">
        <f>SUM(D68:D71)</f>
        <v>52.0448</v>
      </c>
      <c r="F68" s="7">
        <v>0</v>
      </c>
      <c r="G68" s="6">
        <f>SUM(D68:D71)</f>
        <v>52.0448</v>
      </c>
    </row>
    <row r="69" s="1" customFormat="1" ht="27.95" customHeight="1" spans="1:7">
      <c r="A69" s="10"/>
      <c r="B69" s="10" t="s">
        <v>58</v>
      </c>
      <c r="C69" s="10" t="s">
        <v>10</v>
      </c>
      <c r="D69" s="10">
        <v>12.9679</v>
      </c>
      <c r="E69" s="12"/>
      <c r="F69" s="12"/>
      <c r="G69" s="6"/>
    </row>
    <row r="70" s="1" customFormat="1" ht="27.95" customHeight="1" spans="1:7">
      <c r="A70" s="10"/>
      <c r="B70" s="8" t="s">
        <v>9</v>
      </c>
      <c r="C70" s="10" t="s">
        <v>10</v>
      </c>
      <c r="D70" s="10">
        <v>0.07</v>
      </c>
      <c r="E70" s="12"/>
      <c r="F70" s="12"/>
      <c r="G70" s="6"/>
    </row>
    <row r="71" s="1" customFormat="1" ht="27.95" customHeight="1" spans="1:7">
      <c r="A71" s="10"/>
      <c r="B71" s="8" t="s">
        <v>9</v>
      </c>
      <c r="C71" s="10" t="s">
        <v>10</v>
      </c>
      <c r="D71" s="10">
        <v>32.4224</v>
      </c>
      <c r="E71" s="15"/>
      <c r="F71" s="15"/>
      <c r="G71" s="6"/>
    </row>
    <row r="72" s="1" customFormat="1" ht="27.95" customHeight="1" spans="1:7">
      <c r="A72" s="10" t="s">
        <v>59</v>
      </c>
      <c r="B72" s="10" t="s">
        <v>60</v>
      </c>
      <c r="C72" s="10" t="s">
        <v>10</v>
      </c>
      <c r="D72" s="10">
        <v>8.9933</v>
      </c>
      <c r="E72" s="10">
        <f>SUM(D72,D73,D74,D75,D76,D77,D79,D80)</f>
        <v>153.40365</v>
      </c>
      <c r="F72" s="10">
        <f>D78</f>
        <v>12.2398</v>
      </c>
      <c r="G72" s="22">
        <f>SUM(D72:D80)</f>
        <v>165.64345</v>
      </c>
    </row>
    <row r="73" s="1" customFormat="1" ht="27.95" customHeight="1" spans="1:7">
      <c r="A73" s="10"/>
      <c r="B73" s="10" t="s">
        <v>61</v>
      </c>
      <c r="C73" s="10" t="s">
        <v>10</v>
      </c>
      <c r="D73" s="10">
        <v>9.0074</v>
      </c>
      <c r="E73" s="10"/>
      <c r="F73" s="10"/>
      <c r="G73" s="22"/>
    </row>
    <row r="74" s="1" customFormat="1" ht="27.95" customHeight="1" spans="1:7">
      <c r="A74" s="10"/>
      <c r="B74" s="10" t="s">
        <v>62</v>
      </c>
      <c r="C74" s="10" t="s">
        <v>10</v>
      </c>
      <c r="D74" s="10">
        <v>16.7833</v>
      </c>
      <c r="E74" s="10"/>
      <c r="F74" s="10"/>
      <c r="G74" s="22"/>
    </row>
    <row r="75" s="1" customFormat="1" ht="27.95" customHeight="1" spans="1:7">
      <c r="A75" s="10"/>
      <c r="B75" s="10" t="s">
        <v>63</v>
      </c>
      <c r="C75" s="10" t="s">
        <v>10</v>
      </c>
      <c r="D75" s="10">
        <v>28.3953</v>
      </c>
      <c r="E75" s="10"/>
      <c r="F75" s="10"/>
      <c r="G75" s="22"/>
    </row>
    <row r="76" s="1" customFormat="1" ht="27.95" customHeight="1" spans="1:7">
      <c r="A76" s="10"/>
      <c r="B76" s="10" t="s">
        <v>64</v>
      </c>
      <c r="C76" s="10" t="s">
        <v>10</v>
      </c>
      <c r="D76" s="10">
        <v>17.4008</v>
      </c>
      <c r="E76" s="10"/>
      <c r="F76" s="10"/>
      <c r="G76" s="22"/>
    </row>
    <row r="77" s="1" customFormat="1" ht="27.95" customHeight="1" spans="1:7">
      <c r="A77" s="10"/>
      <c r="B77" s="10" t="s">
        <v>65</v>
      </c>
      <c r="C77" s="10" t="s">
        <v>10</v>
      </c>
      <c r="D77" s="10">
        <v>19.3485</v>
      </c>
      <c r="E77" s="10"/>
      <c r="F77" s="10"/>
      <c r="G77" s="22"/>
    </row>
    <row r="78" s="1" customFormat="1" ht="27.95" customHeight="1" spans="1:7">
      <c r="A78" s="10"/>
      <c r="B78" s="10" t="s">
        <v>66</v>
      </c>
      <c r="C78" s="23" t="s">
        <v>67</v>
      </c>
      <c r="D78" s="10">
        <v>12.2398</v>
      </c>
      <c r="E78" s="10"/>
      <c r="F78" s="10"/>
      <c r="G78" s="22"/>
    </row>
    <row r="79" s="1" customFormat="1" ht="27.95" customHeight="1" spans="1:7">
      <c r="A79" s="10"/>
      <c r="B79" s="10" t="s">
        <v>66</v>
      </c>
      <c r="C79" s="10" t="s">
        <v>10</v>
      </c>
      <c r="D79" s="10">
        <v>22.3107</v>
      </c>
      <c r="E79" s="10"/>
      <c r="F79" s="10"/>
      <c r="G79" s="22"/>
    </row>
    <row r="80" s="1" customFormat="1" ht="27.95" customHeight="1" spans="1:7">
      <c r="A80" s="10"/>
      <c r="B80" s="10" t="s">
        <v>9</v>
      </c>
      <c r="C80" s="10" t="s">
        <v>10</v>
      </c>
      <c r="D80" s="10">
        <v>31.16435</v>
      </c>
      <c r="E80" s="10"/>
      <c r="F80" s="10"/>
      <c r="G80" s="22"/>
    </row>
    <row r="81" s="1" customFormat="1" ht="27.95" customHeight="1" spans="1:7">
      <c r="A81" s="7" t="s">
        <v>68</v>
      </c>
      <c r="B81" s="10" t="s">
        <v>69</v>
      </c>
      <c r="C81" s="23" t="s">
        <v>67</v>
      </c>
      <c r="D81" s="13">
        <v>10</v>
      </c>
      <c r="E81" s="13">
        <f>D82</f>
        <v>11</v>
      </c>
      <c r="F81" s="13">
        <f>D81</f>
        <v>10</v>
      </c>
      <c r="G81" s="24">
        <f>SUM(D81:D82)</f>
        <v>21</v>
      </c>
    </row>
    <row r="82" s="1" customFormat="1" ht="27.95" customHeight="1" spans="1:7">
      <c r="A82" s="15"/>
      <c r="B82" s="8" t="s">
        <v>9</v>
      </c>
      <c r="C82" s="10" t="s">
        <v>10</v>
      </c>
      <c r="D82" s="10">
        <v>11</v>
      </c>
      <c r="E82" s="13"/>
      <c r="F82" s="13"/>
      <c r="G82" s="25"/>
    </row>
    <row r="83" s="1" customFormat="1" ht="27.95" customHeight="1" spans="1:7">
      <c r="A83" s="26" t="s">
        <v>70</v>
      </c>
      <c r="B83" s="8" t="s">
        <v>9</v>
      </c>
      <c r="C83" s="10" t="s">
        <v>10</v>
      </c>
      <c r="D83" s="10">
        <v>4.177411</v>
      </c>
      <c r="E83" s="12">
        <f>D83</f>
        <v>4.177411</v>
      </c>
      <c r="F83" s="12">
        <f>D84</f>
        <v>50</v>
      </c>
      <c r="G83" s="17">
        <f>SUM(D83:D84)</f>
        <v>54.177411</v>
      </c>
    </row>
    <row r="84" s="1" customFormat="1" ht="27.95" customHeight="1" spans="1:7">
      <c r="A84" s="27"/>
      <c r="B84" s="13" t="s">
        <v>71</v>
      </c>
      <c r="C84" s="23" t="s">
        <v>67</v>
      </c>
      <c r="D84" s="13">
        <v>50</v>
      </c>
      <c r="E84" s="15"/>
      <c r="F84" s="15"/>
      <c r="G84" s="14"/>
    </row>
    <row r="85" s="1" customFormat="1" ht="27.95" customHeight="1" spans="1:7">
      <c r="A85" s="26" t="s">
        <v>72</v>
      </c>
      <c r="B85" s="13" t="s">
        <v>73</v>
      </c>
      <c r="C85" s="23" t="s">
        <v>10</v>
      </c>
      <c r="D85" s="28">
        <v>4.2035</v>
      </c>
      <c r="E85" s="13">
        <f>SUM(D85:D87)</f>
        <v>120.03774</v>
      </c>
      <c r="F85" s="13">
        <v>0</v>
      </c>
      <c r="G85" s="17">
        <f>SUM(D85:D87)</f>
        <v>120.03774</v>
      </c>
    </row>
    <row r="86" s="1" customFormat="1" ht="27.95" customHeight="1" spans="1:7">
      <c r="A86" s="26"/>
      <c r="B86" s="13" t="s">
        <v>74</v>
      </c>
      <c r="C86" s="23" t="s">
        <v>10</v>
      </c>
      <c r="D86" s="28">
        <v>4.6515</v>
      </c>
      <c r="E86" s="13"/>
      <c r="F86" s="13"/>
      <c r="G86" s="17"/>
    </row>
    <row r="87" s="1" customFormat="1" ht="27.95" customHeight="1" spans="1:7">
      <c r="A87" s="27"/>
      <c r="B87" s="8" t="s">
        <v>9</v>
      </c>
      <c r="C87" s="10" t="s">
        <v>10</v>
      </c>
      <c r="D87" s="28">
        <v>111.18274</v>
      </c>
      <c r="E87" s="13"/>
      <c r="F87" s="13"/>
      <c r="G87" s="14"/>
    </row>
    <row r="88" s="1" customFormat="1" ht="27.95" customHeight="1" spans="1:7">
      <c r="A88" s="7" t="s">
        <v>75</v>
      </c>
      <c r="B88" s="10" t="s">
        <v>76</v>
      </c>
      <c r="C88" s="9" t="s">
        <v>10</v>
      </c>
      <c r="D88" s="13">
        <v>6.663444</v>
      </c>
      <c r="E88" s="29">
        <f>SUM(D88:D90)</f>
        <v>24.65299</v>
      </c>
      <c r="F88" s="29">
        <v>0</v>
      </c>
      <c r="G88" s="11">
        <f>SUM(D88:D90)</f>
        <v>24.65299</v>
      </c>
    </row>
    <row r="89" s="1" customFormat="1" ht="27.95" customHeight="1" spans="1:7">
      <c r="A89" s="12"/>
      <c r="B89" s="10" t="s">
        <v>77</v>
      </c>
      <c r="C89" s="9" t="s">
        <v>10</v>
      </c>
      <c r="D89" s="13">
        <v>17.0861</v>
      </c>
      <c r="E89" s="26"/>
      <c r="F89" s="26"/>
      <c r="G89" s="17"/>
    </row>
    <row r="90" s="1" customFormat="1" ht="27.95" customHeight="1" spans="1:7">
      <c r="A90" s="12"/>
      <c r="B90" s="8" t="s">
        <v>9</v>
      </c>
      <c r="C90" s="9" t="s">
        <v>10</v>
      </c>
      <c r="D90" s="13">
        <v>0.903446</v>
      </c>
      <c r="E90" s="27"/>
      <c r="F90" s="27"/>
      <c r="G90" s="14"/>
    </row>
    <row r="91" s="1" customFormat="1" ht="27.95" customHeight="1" spans="1:7">
      <c r="A91" s="10" t="s">
        <v>78</v>
      </c>
      <c r="B91" s="10" t="s">
        <v>79</v>
      </c>
      <c r="C91" s="10" t="s">
        <v>10</v>
      </c>
      <c r="D91" s="10">
        <v>1.3176</v>
      </c>
      <c r="E91" s="7">
        <f>SUM(D91,D93,D96,D99,D100,D102,D103,D107,D108)</f>
        <v>57.17818</v>
      </c>
      <c r="F91" s="7">
        <f>SUM(D94,D97,D101,D104,D92,D95,D98,D105,D106)</f>
        <v>46.631621</v>
      </c>
      <c r="G91" s="6">
        <f>SUM(D91:D108)</f>
        <v>103.809801</v>
      </c>
    </row>
    <row r="92" s="1" customFormat="1" ht="27.95" customHeight="1" spans="1:7">
      <c r="A92" s="10"/>
      <c r="B92" s="10" t="s">
        <v>79</v>
      </c>
      <c r="C92" s="10" t="s">
        <v>15</v>
      </c>
      <c r="D92" s="10">
        <v>4.5e-5</v>
      </c>
      <c r="E92" s="12"/>
      <c r="F92" s="12"/>
      <c r="G92" s="6"/>
    </row>
    <row r="93" s="1" customFormat="1" ht="27.95" customHeight="1" spans="1:7">
      <c r="A93" s="10"/>
      <c r="B93" s="10" t="s">
        <v>80</v>
      </c>
      <c r="C93" s="10" t="s">
        <v>10</v>
      </c>
      <c r="D93" s="10">
        <v>0.8238</v>
      </c>
      <c r="E93" s="12"/>
      <c r="F93" s="12"/>
      <c r="G93" s="6"/>
    </row>
    <row r="94" s="1" customFormat="1" ht="27.95" customHeight="1" spans="1:7">
      <c r="A94" s="10"/>
      <c r="B94" s="10" t="s">
        <v>80</v>
      </c>
      <c r="C94" s="10" t="s">
        <v>15</v>
      </c>
      <c r="D94" s="10">
        <v>29.931567</v>
      </c>
      <c r="E94" s="12"/>
      <c r="F94" s="12"/>
      <c r="G94" s="6"/>
    </row>
    <row r="95" s="1" customFormat="1" ht="27.95" customHeight="1" spans="1:7">
      <c r="A95" s="10"/>
      <c r="B95" s="10" t="s">
        <v>81</v>
      </c>
      <c r="C95" s="10" t="s">
        <v>15</v>
      </c>
      <c r="D95" s="10">
        <v>10</v>
      </c>
      <c r="E95" s="12"/>
      <c r="F95" s="12"/>
      <c r="G95" s="6"/>
    </row>
    <row r="96" s="1" customFormat="1" ht="27.95" customHeight="1" spans="1:7">
      <c r="A96" s="10"/>
      <c r="B96" s="10" t="s">
        <v>81</v>
      </c>
      <c r="C96" s="10" t="s">
        <v>10</v>
      </c>
      <c r="D96" s="10">
        <v>0.2439</v>
      </c>
      <c r="E96" s="12"/>
      <c r="F96" s="12"/>
      <c r="G96" s="6"/>
    </row>
    <row r="97" s="1" customFormat="1" ht="27.95" customHeight="1" spans="1:7">
      <c r="A97" s="10"/>
      <c r="B97" s="10" t="s">
        <v>81</v>
      </c>
      <c r="C97" s="10" t="s">
        <v>15</v>
      </c>
      <c r="D97" s="10">
        <v>0.203641</v>
      </c>
      <c r="E97" s="12"/>
      <c r="F97" s="12"/>
      <c r="G97" s="6"/>
    </row>
    <row r="98" s="1" customFormat="1" ht="27.95" customHeight="1" spans="1:7">
      <c r="A98" s="10"/>
      <c r="B98" s="10" t="s">
        <v>82</v>
      </c>
      <c r="C98" s="10" t="s">
        <v>15</v>
      </c>
      <c r="D98" s="10">
        <v>0.006148</v>
      </c>
      <c r="E98" s="12"/>
      <c r="F98" s="12"/>
      <c r="G98" s="6"/>
    </row>
    <row r="99" s="1" customFormat="1" ht="27.95" customHeight="1" spans="1:7">
      <c r="A99" s="10"/>
      <c r="B99" s="10" t="s">
        <v>82</v>
      </c>
      <c r="C99" s="10" t="s">
        <v>10</v>
      </c>
      <c r="D99" s="10">
        <v>3.3678</v>
      </c>
      <c r="E99" s="12"/>
      <c r="F99" s="12"/>
      <c r="G99" s="6"/>
    </row>
    <row r="100" s="1" customFormat="1" ht="27.95" customHeight="1" spans="1:7">
      <c r="A100" s="10"/>
      <c r="B100" s="10" t="s">
        <v>83</v>
      </c>
      <c r="C100" s="10" t="s">
        <v>10</v>
      </c>
      <c r="D100" s="10">
        <v>0.19928</v>
      </c>
      <c r="E100" s="12"/>
      <c r="F100" s="12"/>
      <c r="G100" s="6"/>
    </row>
    <row r="101" s="1" customFormat="1" ht="27.95" customHeight="1" spans="1:7">
      <c r="A101" s="10"/>
      <c r="B101" s="10" t="s">
        <v>83</v>
      </c>
      <c r="C101" s="10" t="s">
        <v>15</v>
      </c>
      <c r="D101" s="10">
        <v>1.147351</v>
      </c>
      <c r="E101" s="12"/>
      <c r="F101" s="12"/>
      <c r="G101" s="6"/>
    </row>
    <row r="102" s="1" customFormat="1" ht="27.95" customHeight="1" spans="1:7">
      <c r="A102" s="10"/>
      <c r="B102" s="10" t="s">
        <v>84</v>
      </c>
      <c r="C102" s="10" t="s">
        <v>10</v>
      </c>
      <c r="D102" s="10">
        <v>1.0432</v>
      </c>
      <c r="E102" s="12"/>
      <c r="F102" s="12"/>
      <c r="G102" s="6"/>
    </row>
    <row r="103" s="1" customFormat="1" ht="27.95" customHeight="1" spans="1:7">
      <c r="A103" s="10"/>
      <c r="B103" s="10" t="s">
        <v>85</v>
      </c>
      <c r="C103" s="10" t="s">
        <v>10</v>
      </c>
      <c r="D103" s="10">
        <v>8.3618</v>
      </c>
      <c r="E103" s="12"/>
      <c r="F103" s="12"/>
      <c r="G103" s="6"/>
    </row>
    <row r="104" s="1" customFormat="1" ht="27.95" customHeight="1" spans="1:7">
      <c r="A104" s="10"/>
      <c r="B104" s="10" t="s">
        <v>85</v>
      </c>
      <c r="C104" s="10" t="s">
        <v>15</v>
      </c>
      <c r="D104" s="10">
        <v>0.9622</v>
      </c>
      <c r="E104" s="12"/>
      <c r="F104" s="12"/>
      <c r="G104" s="6"/>
    </row>
    <row r="105" s="1" customFormat="1" ht="27.95" customHeight="1" spans="1:7">
      <c r="A105" s="10"/>
      <c r="B105" s="10" t="s">
        <v>85</v>
      </c>
      <c r="C105" s="10" t="s">
        <v>15</v>
      </c>
      <c r="D105" s="10">
        <v>4.114389</v>
      </c>
      <c r="E105" s="12"/>
      <c r="F105" s="12"/>
      <c r="G105" s="6"/>
    </row>
    <row r="106" s="1" customFormat="1" ht="27.95" customHeight="1" spans="1:7">
      <c r="A106" s="10"/>
      <c r="B106" s="10" t="s">
        <v>86</v>
      </c>
      <c r="C106" s="10" t="s">
        <v>15</v>
      </c>
      <c r="D106" s="10">
        <v>0.26628</v>
      </c>
      <c r="E106" s="12"/>
      <c r="F106" s="12"/>
      <c r="G106" s="6"/>
    </row>
    <row r="107" s="1" customFormat="1" ht="27.95" customHeight="1" spans="1:7">
      <c r="A107" s="10"/>
      <c r="B107" s="10" t="s">
        <v>86</v>
      </c>
      <c r="C107" s="10" t="s">
        <v>10</v>
      </c>
      <c r="D107" s="10">
        <v>1.494</v>
      </c>
      <c r="E107" s="12"/>
      <c r="F107" s="12"/>
      <c r="G107" s="6"/>
    </row>
    <row r="108" s="1" customFormat="1" ht="27.95" customHeight="1" spans="1:7">
      <c r="A108" s="10"/>
      <c r="B108" s="10" t="s">
        <v>9</v>
      </c>
      <c r="C108" s="10" t="s">
        <v>10</v>
      </c>
      <c r="D108" s="10">
        <v>40.3268</v>
      </c>
      <c r="E108" s="15"/>
      <c r="F108" s="15"/>
      <c r="G108" s="6"/>
    </row>
    <row r="109" s="1" customFormat="1" ht="27.95" customHeight="1" spans="1:7">
      <c r="A109" s="7" t="s">
        <v>87</v>
      </c>
      <c r="B109" s="10" t="s">
        <v>9</v>
      </c>
      <c r="C109" s="10" t="s">
        <v>10</v>
      </c>
      <c r="D109" s="10">
        <v>36.5797</v>
      </c>
      <c r="E109" s="7">
        <f>SUM(D109:D111)</f>
        <v>44.40525</v>
      </c>
      <c r="F109" s="7">
        <v>0</v>
      </c>
      <c r="G109" s="6">
        <f>SUM(D109:D111)</f>
        <v>44.40525</v>
      </c>
    </row>
    <row r="110" s="1" customFormat="1" ht="27.95" customHeight="1" spans="1:7">
      <c r="A110" s="12"/>
      <c r="B110" s="10" t="s">
        <v>88</v>
      </c>
      <c r="C110" s="10" t="s">
        <v>10</v>
      </c>
      <c r="D110" s="10">
        <v>5.4637</v>
      </c>
      <c r="E110" s="12"/>
      <c r="F110" s="12"/>
      <c r="G110" s="6"/>
    </row>
    <row r="111" s="1" customFormat="1" ht="27.95" customHeight="1" spans="1:7">
      <c r="A111" s="12"/>
      <c r="B111" s="7" t="s">
        <v>89</v>
      </c>
      <c r="C111" s="7" t="s">
        <v>10</v>
      </c>
      <c r="D111" s="7">
        <v>2.36185</v>
      </c>
      <c r="E111" s="12"/>
      <c r="F111" s="12"/>
      <c r="G111" s="11"/>
    </row>
    <row r="112" s="1" customFormat="1" ht="51" customHeight="1" spans="1:8">
      <c r="A112" s="30" t="s">
        <v>90</v>
      </c>
      <c r="B112" s="9"/>
      <c r="C112" s="31"/>
      <c r="D112" s="32"/>
      <c r="E112" s="30">
        <f>SUM(E3:E111)</f>
        <v>968.266239</v>
      </c>
      <c r="F112" s="30">
        <f>SUM(F3:F111)</f>
        <v>422.241115</v>
      </c>
      <c r="G112" s="30">
        <f>SUM(G3:G111)</f>
        <v>1390.507354</v>
      </c>
      <c r="H112" s="2"/>
    </row>
    <row r="113" s="1" customFormat="1" ht="27.95" customHeight="1" spans="1:7">
      <c r="A113" s="2"/>
      <c r="B113" s="2"/>
      <c r="C113" s="2"/>
      <c r="D113" s="2"/>
      <c r="E113" s="2"/>
      <c r="F113" s="2"/>
      <c r="G113" s="2"/>
    </row>
    <row r="114" s="1" customFormat="1" ht="27.95" customHeight="1" spans="1:7">
      <c r="A114" s="2"/>
      <c r="B114" s="2"/>
      <c r="C114" s="2"/>
      <c r="D114" s="2"/>
      <c r="E114" s="2"/>
      <c r="F114" s="2"/>
      <c r="G114" s="2"/>
    </row>
    <row r="115" s="1" customFormat="1" ht="27.95" customHeight="1" spans="1:7">
      <c r="A115" s="2"/>
      <c r="B115" s="2"/>
      <c r="C115" s="2"/>
      <c r="D115" s="2"/>
      <c r="E115" s="2"/>
      <c r="F115" s="2"/>
      <c r="G115" s="2"/>
    </row>
    <row r="116" s="1" customFormat="1" ht="27.95" customHeight="1" spans="1:7">
      <c r="A116" s="2"/>
      <c r="B116" s="2"/>
      <c r="C116" s="2"/>
      <c r="D116" s="2"/>
      <c r="E116" s="2"/>
      <c r="F116" s="2"/>
      <c r="G116" s="2"/>
    </row>
    <row r="117" s="1" customFormat="1" ht="27.95" customHeight="1" spans="1:7">
      <c r="A117" s="2"/>
      <c r="B117" s="2"/>
      <c r="C117" s="2"/>
      <c r="D117" s="2"/>
      <c r="E117" s="2"/>
      <c r="F117" s="2"/>
      <c r="G117" s="2"/>
    </row>
    <row r="118" s="1" customFormat="1" ht="27.95" customHeight="1" spans="1:7">
      <c r="A118" s="2"/>
      <c r="B118" s="2"/>
      <c r="C118" s="2"/>
      <c r="D118" s="2"/>
      <c r="E118" s="2"/>
      <c r="F118" s="2"/>
      <c r="G118" s="2"/>
    </row>
    <row r="119" s="1" customFormat="1" ht="27.95" customHeight="1" spans="1:7">
      <c r="A119" s="2"/>
      <c r="B119" s="2"/>
      <c r="C119" s="2"/>
      <c r="D119" s="2"/>
      <c r="E119" s="2"/>
      <c r="F119" s="2"/>
      <c r="G119" s="2"/>
    </row>
    <row r="120" s="1" customFormat="1" ht="27.95" customHeight="1" spans="1:7">
      <c r="A120" s="2"/>
      <c r="B120" s="2"/>
      <c r="C120" s="2"/>
      <c r="D120" s="2"/>
      <c r="E120" s="2"/>
      <c r="F120" s="2"/>
      <c r="G120" s="2"/>
    </row>
    <row r="121" s="1" customFormat="1" ht="27.95" customHeight="1" spans="1:7">
      <c r="A121" s="2"/>
      <c r="B121" s="2"/>
      <c r="C121" s="2"/>
      <c r="D121" s="2"/>
      <c r="E121" s="2"/>
      <c r="F121" s="2"/>
      <c r="G121" s="2"/>
    </row>
    <row r="122" s="1" customFormat="1" ht="27.95" customHeight="1" spans="1:7">
      <c r="A122" s="2"/>
      <c r="B122" s="2"/>
      <c r="C122" s="2"/>
      <c r="D122" s="2"/>
      <c r="E122" s="2"/>
      <c r="F122" s="2"/>
      <c r="G122" s="2"/>
    </row>
  </sheetData>
  <autoFilter ref="A2:G112">
    <extLst/>
  </autoFilter>
  <mergeCells count="69">
    <mergeCell ref="A1:G1"/>
    <mergeCell ref="B112:D112"/>
    <mergeCell ref="A3:A4"/>
    <mergeCell ref="A5:A10"/>
    <mergeCell ref="A11:A12"/>
    <mergeCell ref="A13:A23"/>
    <mergeCell ref="A25:A30"/>
    <mergeCell ref="A31:A39"/>
    <mergeCell ref="A40:A67"/>
    <mergeCell ref="A68:A71"/>
    <mergeCell ref="A72:A80"/>
    <mergeCell ref="A81:A82"/>
    <mergeCell ref="A83:A84"/>
    <mergeCell ref="A85:A87"/>
    <mergeCell ref="A88:A90"/>
    <mergeCell ref="A91:A108"/>
    <mergeCell ref="A109:A111"/>
    <mergeCell ref="B40:B41"/>
    <mergeCell ref="B42:B43"/>
    <mergeCell ref="B44:B45"/>
    <mergeCell ref="B46:B47"/>
    <mergeCell ref="B48:B49"/>
    <mergeCell ref="B52:B53"/>
    <mergeCell ref="B62:B63"/>
    <mergeCell ref="E3:E4"/>
    <mergeCell ref="E5:E10"/>
    <mergeCell ref="E11:E12"/>
    <mergeCell ref="E13:E23"/>
    <mergeCell ref="E25:E30"/>
    <mergeCell ref="E31:E39"/>
    <mergeCell ref="E40:E67"/>
    <mergeCell ref="E68:E71"/>
    <mergeCell ref="E72:E80"/>
    <mergeCell ref="E81:E82"/>
    <mergeCell ref="E83:E84"/>
    <mergeCell ref="E85:E87"/>
    <mergeCell ref="E88:E90"/>
    <mergeCell ref="E91:E108"/>
    <mergeCell ref="E109:E111"/>
    <mergeCell ref="F3:F4"/>
    <mergeCell ref="F5:F10"/>
    <mergeCell ref="F11:F12"/>
    <mergeCell ref="F13:F23"/>
    <mergeCell ref="F25:F30"/>
    <mergeCell ref="F31:F39"/>
    <mergeCell ref="F40:F67"/>
    <mergeCell ref="F68:F71"/>
    <mergeCell ref="F72:F80"/>
    <mergeCell ref="F81:F82"/>
    <mergeCell ref="F83:F84"/>
    <mergeCell ref="F85:F87"/>
    <mergeCell ref="F88:F90"/>
    <mergeCell ref="F91:F108"/>
    <mergeCell ref="F109:F111"/>
    <mergeCell ref="G3:G4"/>
    <mergeCell ref="G5:G10"/>
    <mergeCell ref="G11:G12"/>
    <mergeCell ref="G13:G23"/>
    <mergeCell ref="G25:G30"/>
    <mergeCell ref="G31:G39"/>
    <mergeCell ref="G40:G67"/>
    <mergeCell ref="G68:G71"/>
    <mergeCell ref="G72:G80"/>
    <mergeCell ref="G81:G82"/>
    <mergeCell ref="G83:G84"/>
    <mergeCell ref="G85:G87"/>
    <mergeCell ref="G88:G90"/>
    <mergeCell ref="G91:G108"/>
    <mergeCell ref="G109:G111"/>
  </mergeCells>
  <printOptions horizontalCentered="1" verticalCentered="1"/>
  <pageMargins left="0.196527777777778" right="0.196527777777778" top="0.196527777777778" bottom="0.196527777777778" header="0.507638888888889" footer="0.507638888888889"/>
  <pageSetup paperSize="9" scale="52" fitToHeight="2" orientation="portrait" horizontalDpi="600"/>
  <headerFooter alignWithMargins="0" scaleWithDoc="0"/>
  <ignoredErrors>
    <ignoredError sqref="G10 E77 E79:E80 G18:G24 E18:E23 G17 E17 G15 E15 E86:E87 E89:E90 E69 E6:E7 G101:G104 G6:G7 G26 G12 G88:G89 G81:G82 G84:G85 G108:G109 G71:G72 E71 E73:E76 G28:G30 G107 G96:G97 G93:G94 G99 E10 E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附表2 各镇可由市统筹阳光葡萄种植产业意愿统计汇总表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</dc:creator>
  <cp:lastModifiedBy>Administrator</cp:lastModifiedBy>
  <dcterms:created xsi:type="dcterms:W3CDTF">2018-12-12T01:26:00Z</dcterms:created>
  <dcterms:modified xsi:type="dcterms:W3CDTF">2018-12-28T01:19:16Z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14</vt:lpwstr>
  </property>
</Properties>
</file>