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00" firstSheet="6" activeTab="9"/>
  </bookViews>
  <sheets>
    <sheet name="目录" sheetId="1" r:id="rId1"/>
    <sheet name="1收入支出总表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" sheetId="9" r:id="rId9"/>
    <sheet name="9部门三公支出信息统计表" sheetId="10" r:id="rId10"/>
    <sheet name="10三公经费支出决算明细表" sheetId="11" r:id="rId11"/>
  </sheets>
  <definedNames>
    <definedName name="_xlnm.Print_Area" localSheetId="1">'1收入支出总表'!$A$1:$I$43</definedName>
    <definedName name="_xlnm.Print_Area" localSheetId="4">'4财政拨款收入支出'!$A$1:$H$39</definedName>
    <definedName name="_xlnm.Print_Area" localSheetId="6">'6一般公共预算财政拨款基本支出'!$A$1:$CR$30</definedName>
    <definedName name="Z_08DC836C_112C_4FB4_9B53_2B9370D91932_.wvu.PrintArea" localSheetId="1" hidden="1">'1收入支出总表'!$A$3:$F$24</definedName>
    <definedName name="Z_6CD10D0D_8C2A_4B57_9397_FA6591B5B777_.wvu.PrintArea" localSheetId="1" hidden="1">'1收入支出总表'!$A$3:$F$24</definedName>
    <definedName name="Z_8A36A126_C489_4CC7_9679_C75A4EDEF310_.wvu.PrintArea" localSheetId="1" hidden="1">'1收入支出总表'!$A$3:$F$24</definedName>
  </definedNames>
  <calcPr fullCalcOnLoad="1"/>
</workbook>
</file>

<file path=xl/sharedStrings.xml><?xml version="1.0" encoding="utf-8"?>
<sst xmlns="http://schemas.openxmlformats.org/spreadsheetml/2006/main" count="1011" uniqueCount="450">
  <si>
    <t>金额单位：万元</t>
  </si>
  <si>
    <t>收     入</t>
  </si>
  <si>
    <t>支     出</t>
  </si>
  <si>
    <t>项    目</t>
  </si>
  <si>
    <t>行次</t>
  </si>
  <si>
    <t>栏    次</t>
  </si>
  <si>
    <t>1</t>
  </si>
  <si>
    <t>2</t>
  </si>
  <si>
    <t>一、财政拨款收入</t>
  </si>
  <si>
    <t>一、一般公共服务支出</t>
  </si>
  <si>
    <t>17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</si>
  <si>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</si>
  <si>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</si>
  <si>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</si>
  <si>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</si>
  <si>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</si>
  <si>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</si>
  <si>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</si>
  <si>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20</t>
  </si>
  <si>
    <t>四、经营收入</t>
  </si>
  <si>
    <t>5</t>
  </si>
  <si>
    <t>五、教育支出</t>
  </si>
  <si>
    <t>21</t>
  </si>
  <si>
    <t>五、附属单位上缴收入</t>
  </si>
  <si>
    <t>6</t>
  </si>
  <si>
    <t>六、科学技术支出</t>
  </si>
  <si>
    <t>22</t>
  </si>
  <si>
    <t>六、其他收入</t>
  </si>
  <si>
    <t>7</t>
  </si>
  <si>
    <t>23</t>
  </si>
  <si>
    <t>8</t>
  </si>
  <si>
    <t>24</t>
  </si>
  <si>
    <t>本年收入合计</t>
  </si>
  <si>
    <t>9</t>
  </si>
  <si>
    <t>本年支出合计</t>
  </si>
  <si>
    <t>25</t>
  </si>
  <si>
    <t>用事业基金弥补收支差额</t>
  </si>
  <si>
    <t>10</t>
  </si>
  <si>
    <t>结余分配</t>
  </si>
  <si>
    <t>26</t>
  </si>
  <si>
    <t>年初结转和结余</t>
  </si>
  <si>
    <t>11</t>
  </si>
  <si>
    <t>27</t>
  </si>
  <si>
    <t>12</t>
  </si>
  <si>
    <t>28</t>
  </si>
  <si>
    <t>13</t>
  </si>
  <si>
    <t>年末结转和结余</t>
  </si>
  <si>
    <t>29</t>
  </si>
  <si>
    <t>14</t>
  </si>
  <si>
    <t>30</t>
  </si>
  <si>
    <t>15</t>
  </si>
  <si>
    <t>31</t>
  </si>
  <si>
    <t>总计</t>
  </si>
  <si>
    <t>16</t>
  </si>
  <si>
    <t>32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</si>
  <si>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</si>
  <si>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</si>
  <si>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</si>
  <si>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</si>
  <si>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</si>
  <si>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</si>
  <si>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</si>
  <si>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</si>
  <si>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</si>
  <si>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</si>
  <si>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</si>
  <si>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</si>
  <si>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</si>
  <si>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</si>
  <si>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</si>
  <si>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</si>
  <si>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</si>
  <si>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</si>
  <si>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</si>
  <si>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</si>
  <si>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</si>
  <si>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</si>
  <si>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</si>
  <si>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</si>
  <si>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</si>
  <si>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</si>
  <si>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</si>
  <si>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政府性基金预算财政拨款</t>
  </si>
  <si>
    <t>二、政府性基金预算财政拨款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</si>
  <si>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</si>
  <si>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</si>
  <si>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</si>
  <si>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</si>
  <si>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</si>
  <si>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</si>
  <si>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</si>
  <si>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</si>
  <si>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</si>
  <si>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</si>
  <si>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</si>
  <si>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</si>
  <si>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</si>
  <si>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 xml:space="preserve">    2.本表批复到款级科目。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</si>
  <si>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</si>
  <si>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</si>
  <si>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</si>
  <si>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单位：万元</t>
  </si>
  <si>
    <t>收入</t>
  </si>
  <si>
    <t>支出</t>
  </si>
  <si>
    <t>项目</t>
  </si>
  <si>
    <t>决算数</t>
  </si>
  <si>
    <t>项目(按功能分类)</t>
  </si>
  <si>
    <t>项目(按支出性质和经济分类)</t>
  </si>
  <si>
    <t>37</t>
  </si>
  <si>
    <t>一、基本支出</t>
  </si>
  <si>
    <t>60</t>
  </si>
  <si>
    <t>　　其中：政府性基金</t>
  </si>
  <si>
    <t>38</t>
  </si>
  <si>
    <t xml:space="preserve">    人员经费</t>
  </si>
  <si>
    <t>61</t>
  </si>
  <si>
    <t>39</t>
  </si>
  <si>
    <t xml:space="preserve">    日常公用经费</t>
  </si>
  <si>
    <t>62</t>
  </si>
  <si>
    <t>40</t>
  </si>
  <si>
    <t>二、项目支出</t>
  </si>
  <si>
    <t>63</t>
  </si>
  <si>
    <t>41</t>
  </si>
  <si>
    <t xml:space="preserve">    基本建设类项目</t>
  </si>
  <si>
    <t>64</t>
  </si>
  <si>
    <t>42</t>
  </si>
  <si>
    <t xml:space="preserve">    行政事业类项目</t>
  </si>
  <si>
    <t>65</t>
  </si>
  <si>
    <t>七、文化体育与传媒支出</t>
  </si>
  <si>
    <t>43</t>
  </si>
  <si>
    <t>三、上缴上级支出</t>
  </si>
  <si>
    <t>66</t>
  </si>
  <si>
    <t>八、社会保障和就业支出</t>
  </si>
  <si>
    <t>44</t>
  </si>
  <si>
    <t>四、经营支出</t>
  </si>
  <si>
    <t>67</t>
  </si>
  <si>
    <t>九、医疗卫生与计划生育支出</t>
  </si>
  <si>
    <t>45</t>
  </si>
  <si>
    <t>五、对附属单位补助支出</t>
  </si>
  <si>
    <t>68</t>
  </si>
  <si>
    <t>十、节能环保支出</t>
  </si>
  <si>
    <t>46</t>
  </si>
  <si>
    <t>69</t>
  </si>
  <si>
    <t>十一、城乡社区支出</t>
  </si>
  <si>
    <t>47</t>
  </si>
  <si>
    <t>支出经济分类</t>
  </si>
  <si>
    <t>70</t>
  </si>
  <si>
    <t>十二、农林水支出</t>
  </si>
  <si>
    <t>48</t>
  </si>
  <si>
    <t>基本支出和项目支出合计</t>
  </si>
  <si>
    <t>71</t>
  </si>
  <si>
    <t>十三、交通运输支出</t>
  </si>
  <si>
    <t>49</t>
  </si>
  <si>
    <t xml:space="preserve">  工资福利支出</t>
  </si>
  <si>
    <t>72</t>
  </si>
  <si>
    <t>十四、资源勘探信息等支出</t>
  </si>
  <si>
    <t>50</t>
  </si>
  <si>
    <t xml:space="preserve">  商品和服务支出</t>
  </si>
  <si>
    <t>73</t>
  </si>
  <si>
    <t>十五、商业服务业等支出</t>
  </si>
  <si>
    <t>51</t>
  </si>
  <si>
    <t xml:space="preserve">  对个人和家庭的补助</t>
  </si>
  <si>
    <t>74</t>
  </si>
  <si>
    <t>十六、金融支出</t>
  </si>
  <si>
    <t>52</t>
  </si>
  <si>
    <t xml:space="preserve">  对企事业单位的补贴</t>
  </si>
  <si>
    <t>75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</si>
  <si>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</si>
  <si>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</si>
  <si>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</si>
  <si>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</si>
  <si>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</si>
  <si>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</si>
  <si>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</si>
  <si>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</si>
  <si>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</si>
  <si>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</si>
  <si>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</si>
  <si>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</si>
  <si>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</si>
  <si>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</si>
  <si>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二十、粮油物资储备支出</t>
  </si>
  <si>
    <t>56</t>
  </si>
  <si>
    <t xml:space="preserve">  其他资本性支出</t>
  </si>
  <si>
    <t>79</t>
  </si>
  <si>
    <t>二十一、国债还本付息支出</t>
  </si>
  <si>
    <t>57</t>
  </si>
  <si>
    <t xml:space="preserve">  贷款转贷及产权参股</t>
  </si>
  <si>
    <t>80</t>
  </si>
  <si>
    <t>二十二、其他支出</t>
  </si>
  <si>
    <t>58</t>
  </si>
  <si>
    <t xml:space="preserve">  其他支出</t>
  </si>
  <si>
    <t>81</t>
  </si>
  <si>
    <t>59</t>
  </si>
  <si>
    <t>82</t>
  </si>
  <si>
    <t>83</t>
  </si>
  <si>
    <t xml:space="preserve">    用事业基金弥补收支差额</t>
  </si>
  <si>
    <t xml:space="preserve">    结余分配</t>
  </si>
  <si>
    <t>84</t>
  </si>
  <si>
    <t xml:space="preserve">    年初结转和结余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</si>
  <si>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</si>
  <si>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</si>
  <si>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</si>
  <si>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</si>
  <si>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</si>
  <si>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</si>
  <si>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</si>
  <si>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</si>
  <si>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</si>
  <si>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</si>
  <si>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</si>
  <si>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</si>
  <si>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</si>
  <si>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</si>
  <si>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</si>
  <si>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 xml:space="preserve">      其他</t>
  </si>
  <si>
    <t>107</t>
  </si>
  <si>
    <t>　　　　　其他</t>
  </si>
  <si>
    <t>88</t>
  </si>
  <si>
    <t xml:space="preserve">    年末结转和结余</t>
  </si>
  <si>
    <t>108</t>
  </si>
  <si>
    <t>　　年末结余</t>
  </si>
  <si>
    <t>89</t>
  </si>
  <si>
    <t>90</t>
  </si>
  <si>
    <t>91</t>
  </si>
  <si>
    <t>33</t>
  </si>
  <si>
    <t>92</t>
  </si>
  <si>
    <t>36</t>
  </si>
  <si>
    <t>95</t>
  </si>
  <si>
    <t>财决批复01表</t>
  </si>
  <si>
    <t>支出功能分类科目编码</t>
  </si>
  <si>
    <t>支出功能分类科目编码</t>
  </si>
  <si>
    <t>项目</t>
  </si>
  <si>
    <t>项目</t>
  </si>
  <si>
    <t>项目（按功能分类）</t>
  </si>
  <si>
    <t>小计</t>
  </si>
  <si>
    <t>公共预算财政拨款</t>
  </si>
  <si>
    <t>一、公共预算财政拨款</t>
  </si>
  <si>
    <t>34</t>
  </si>
  <si>
    <t>35</t>
  </si>
  <si>
    <t>年初财政拨款结转和结余</t>
  </si>
  <si>
    <t>年末财政拨款结转和结余</t>
  </si>
  <si>
    <t xml:space="preserve">     项目支出结转和结余</t>
  </si>
  <si>
    <t>收入总计</t>
  </si>
  <si>
    <t>支出总计</t>
  </si>
  <si>
    <t>财决批复04表</t>
  </si>
  <si>
    <t>项目
支出</t>
  </si>
  <si>
    <t>小计</t>
  </si>
  <si>
    <t>其中：基本建设资金支出</t>
  </si>
  <si>
    <t>科目名称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</si>
  <si>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</si>
  <si>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</si>
  <si>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</si>
  <si>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</si>
  <si>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</si>
  <si>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</si>
  <si>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</si>
  <si>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</si>
  <si>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</si>
  <si>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</si>
  <si>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</si>
  <si>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</si>
  <si>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</si>
  <si>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</si>
  <si>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</si>
  <si>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</si>
  <si>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</si>
  <si>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</si>
  <si>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</si>
  <si>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</si>
  <si>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</si>
  <si>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</si>
  <si>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</si>
  <si>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</si>
  <si>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</si>
  <si>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</si>
  <si>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</si>
  <si>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</si>
  <si>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</si>
  <si>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</si>
  <si>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</si>
  <si>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</si>
  <si>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</si>
  <si>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</si>
  <si>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</si>
  <si>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</si>
  <si>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</si>
  <si>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</si>
  <si>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</si>
  <si>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</si>
  <si>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</si>
  <si>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</si>
  <si>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</si>
  <si>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</si>
  <si>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</si>
  <si>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</si>
  <si>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</si>
  <si>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</si>
  <si>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</si>
  <si>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</si>
  <si>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</si>
  <si>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</si>
  <si>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</si>
  <si>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</si>
  <si>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</si>
  <si>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</si>
  <si>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</si>
  <si>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</si>
  <si>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</si>
  <si>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</si>
  <si>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</si>
  <si>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</si>
  <si>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</si>
  <si>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</si>
  <si>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</si>
  <si>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</si>
  <si>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</si>
  <si>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</si>
  <si>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</si>
  <si>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</si>
  <si>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</si>
  <si>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</si>
  <si>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</si>
  <si>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</si>
  <si>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</si>
  <si>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</si>
  <si>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</si>
  <si>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</si>
  <si>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</si>
  <si>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</si>
  <si>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注：1.本表依据《一般公共预算财政拨款基本支出决算明细表》（财决08-1表）进行批复。</t>
  </si>
  <si>
    <t>项  目</t>
  </si>
  <si>
    <t>统计数</t>
  </si>
  <si>
    <t>栏  次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</si>
  <si>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</si>
  <si>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</si>
  <si>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</si>
  <si>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</si>
  <si>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</si>
  <si>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</si>
  <si>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</si>
  <si>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</si>
  <si>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</si>
  <si>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</si>
  <si>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</si>
  <si>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</si>
  <si>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</si>
  <si>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</si>
  <si>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</si>
  <si>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</si>
  <si>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</si>
  <si>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</si>
  <si>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</si>
  <si>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</si>
  <si>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</si>
  <si>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</si>
  <si>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</si>
  <si>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</si>
  <si>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</si>
  <si>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</si>
  <si>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</si>
  <si>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</si>
  <si>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</si>
  <si>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</si>
  <si>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</si>
  <si>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公务用车运行及购置费</t>
  </si>
  <si>
    <t>财决批复06表</t>
  </si>
  <si>
    <t>小计</t>
  </si>
  <si>
    <t>人员经费</t>
  </si>
  <si>
    <t>日常公用经费</t>
  </si>
  <si>
    <t>支出功能分类科目编码</t>
  </si>
  <si>
    <t>项目
支出</t>
  </si>
  <si>
    <t>其中：基本建设资金支出</t>
  </si>
  <si>
    <t>项目
支出</t>
  </si>
  <si>
    <t>基本
支出</t>
  </si>
  <si>
    <t>人员经费</t>
  </si>
  <si>
    <t>日常公用经费</t>
  </si>
  <si>
    <t>注：1.本表依据《财政专户管理资金收入支出决算表》（财决11表）进行批复。</t>
  </si>
  <si>
    <t>部门“三公”支出信息统计表</t>
  </si>
  <si>
    <t>收入支出决算批复(公开）总表</t>
  </si>
  <si>
    <t>收入决算批复（公开）表</t>
  </si>
  <si>
    <t>支出决算批复（公开）表</t>
  </si>
  <si>
    <t>财政拨款收入支出决算批复（公开）表</t>
  </si>
  <si>
    <t>一般公共预算财政拨款收入支出决算批复（公开）表</t>
  </si>
  <si>
    <t>一般公共预算财政拨款基本支出决算批复（公开）表</t>
  </si>
  <si>
    <t>政府性基金预算财政拨款收入支出决算批复（公开）表</t>
  </si>
  <si>
    <t>财政专户管理资金收入支出决算批复（公开）表</t>
  </si>
  <si>
    <t>财决批复09表</t>
  </si>
  <si>
    <t>金额单位：万元</t>
  </si>
  <si>
    <t>财决批复10表</t>
  </si>
  <si>
    <t>“三公”经费支出决算明细表</t>
  </si>
  <si>
    <t>目  录</t>
  </si>
  <si>
    <t>一、部门收支决算批复（公开）总表</t>
  </si>
  <si>
    <t>二、收入决算批复（公开）表</t>
  </si>
  <si>
    <t>三、支出决算批复（公开）表</t>
  </si>
  <si>
    <t>四、财政拨款收入支出决算批复（公开）总表</t>
  </si>
  <si>
    <t>五、一般公共预算财政拨款支出决算批复（公开）表</t>
  </si>
  <si>
    <t>六、一般公共预算财政拨款基本支出决算批复（公开）表</t>
  </si>
  <si>
    <t>七、政府性基金预算财政拨款收入支出决算批复（公开）表</t>
  </si>
  <si>
    <t>八、财政专户管理资金收入支出决算批复（公开）表</t>
  </si>
  <si>
    <t>九、部门“三公”支出信息统计表</t>
  </si>
  <si>
    <t>十、“三公”支出决算明细表</t>
  </si>
  <si>
    <t>附件1</t>
  </si>
  <si>
    <t>2016年度始兴县部门决算批复(公开)表</t>
  </si>
  <si>
    <t>单位名称：始兴县广播电视台</t>
  </si>
  <si>
    <t>文化体育与传媒支出</t>
  </si>
  <si>
    <t>文化</t>
  </si>
  <si>
    <t xml:space="preserve">  其他文化支出</t>
  </si>
  <si>
    <t>新闻出版广播影视</t>
  </si>
  <si>
    <t xml:space="preserve">  行政运行</t>
  </si>
  <si>
    <t xml:space="preserve">  机关服务</t>
  </si>
  <si>
    <t xml:space="preserve">  广播</t>
  </si>
  <si>
    <t xml:space="preserve">  电视</t>
  </si>
  <si>
    <t xml:space="preserve">  电影</t>
  </si>
  <si>
    <t xml:space="preserve">  其他新闻出版广播影视支出</t>
  </si>
  <si>
    <t>社会保障和就业支出</t>
  </si>
  <si>
    <t>行政事业单位离退休</t>
  </si>
  <si>
    <t xml:space="preserve">  事业单位离退休</t>
  </si>
  <si>
    <t xml:space="preserve">  其他行政事业单位离退休支出</t>
  </si>
  <si>
    <t>抚恤</t>
  </si>
  <si>
    <t xml:space="preserve">  死亡抚恤</t>
  </si>
  <si>
    <t>医疗卫生与计划生育支出</t>
  </si>
  <si>
    <t>医疗保障</t>
  </si>
  <si>
    <t xml:space="preserve">  事业单位医疗</t>
  </si>
  <si>
    <t>住房保障支出</t>
  </si>
  <si>
    <t>住房改革支出</t>
  </si>
  <si>
    <t xml:space="preserve">  住房公积金</t>
  </si>
  <si>
    <t>207</t>
  </si>
  <si>
    <t/>
  </si>
  <si>
    <t>20701</t>
  </si>
  <si>
    <t>2070199</t>
  </si>
  <si>
    <t>20704</t>
  </si>
  <si>
    <t>2070401</t>
  </si>
  <si>
    <t>2070403</t>
  </si>
  <si>
    <t>2070404</t>
  </si>
  <si>
    <t>2070405</t>
  </si>
  <si>
    <t>2070406</t>
  </si>
  <si>
    <t>2070499</t>
  </si>
  <si>
    <t>208</t>
  </si>
  <si>
    <t>20805</t>
  </si>
  <si>
    <t>2080502</t>
  </si>
  <si>
    <t>2080599</t>
  </si>
  <si>
    <t>20808</t>
  </si>
  <si>
    <t>2080801</t>
  </si>
  <si>
    <t>210</t>
  </si>
  <si>
    <t>21005</t>
  </si>
  <si>
    <t>2100502</t>
  </si>
  <si>
    <t>221</t>
  </si>
  <si>
    <t>22102</t>
  </si>
  <si>
    <t>2210201</t>
  </si>
  <si>
    <t>无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</si>
</sst>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48">
    <font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6"/>
      <name val="华文中宋"/>
      <family val="0"/>
    </font>
    <font>
      <sz val="16"/>
      <color indexed="8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6"/>
      <name val="黑体"/>
      <family val="3"/>
    </font>
    <font>
      <b/>
      <sz val="22"/>
      <name val="宋体"/>
      <family val="0"/>
    </font>
    <font>
      <b/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6" fillId="7" borderId="5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8" fillId="0" borderId="0" xfId="54" applyFont="1" applyAlignment="1">
      <alignment horizontal="left" vertical="center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24" borderId="10" xfId="0" applyNumberFormat="1" applyFill="1" applyBorder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24" borderId="0" xfId="0" applyFill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/>
    </xf>
    <xf numFmtId="0" fontId="3" fillId="24" borderId="0" xfId="0" applyFont="1" applyFill="1" applyAlignment="1">
      <alignment horizontal="right" vertical="center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31" fillId="0" borderId="0" xfId="55" applyFont="1" applyFill="1" applyAlignment="1">
      <alignment horizontal="center"/>
      <protection/>
    </xf>
    <xf numFmtId="0" fontId="0" fillId="0" borderId="0" xfId="0" applyFill="1" applyAlignment="1">
      <alignment/>
    </xf>
    <xf numFmtId="0" fontId="29" fillId="0" borderId="0" xfId="55" applyFont="1" applyFill="1" applyAlignment="1">
      <alignment horizontal="center"/>
      <protection/>
    </xf>
    <xf numFmtId="0" fontId="29" fillId="0" borderId="0" xfId="55" applyFont="1" applyFill="1">
      <alignment/>
      <protection/>
    </xf>
    <xf numFmtId="0" fontId="29" fillId="0" borderId="0" xfId="55" applyFont="1" applyFill="1" applyAlignment="1">
      <alignment horizontal="right"/>
      <protection/>
    </xf>
    <xf numFmtId="0" fontId="29" fillId="0" borderId="11" xfId="55" applyFont="1" applyFill="1" applyBorder="1" applyAlignment="1">
      <alignment horizontal="center" vertical="center" shrinkToFit="1"/>
      <protection/>
    </xf>
    <xf numFmtId="0" fontId="29" fillId="0" borderId="12" xfId="55" applyFont="1" applyFill="1" applyBorder="1" applyAlignment="1">
      <alignment horizontal="center" vertical="center" shrinkToFit="1"/>
      <protection/>
    </xf>
    <xf numFmtId="0" fontId="29" fillId="0" borderId="13" xfId="55" applyFont="1" applyFill="1" applyBorder="1" applyAlignment="1">
      <alignment horizontal="center" vertical="center" shrinkToFit="1"/>
      <protection/>
    </xf>
    <xf numFmtId="0" fontId="29" fillId="0" borderId="11" xfId="55" applyFont="1" applyFill="1" applyBorder="1" applyAlignment="1">
      <alignment horizontal="left" vertical="center" shrinkToFit="1"/>
      <protection/>
    </xf>
    <xf numFmtId="4" fontId="29" fillId="0" borderId="12" xfId="55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left" vertical="center" shrinkToFit="1"/>
      <protection/>
    </xf>
    <xf numFmtId="4" fontId="29" fillId="0" borderId="13" xfId="55" applyNumberFormat="1" applyFont="1" applyFill="1" applyBorder="1" applyAlignment="1">
      <alignment horizontal="right" vertical="center" shrinkToFit="1"/>
      <protection/>
    </xf>
    <xf numFmtId="0" fontId="29" fillId="0" borderId="12" xfId="55" applyFont="1" applyFill="1" applyBorder="1" applyAlignment="1">
      <alignment horizontal="right" vertical="center" shrinkToFit="1"/>
      <protection/>
    </xf>
    <xf numFmtId="0" fontId="29" fillId="0" borderId="11" xfId="55" applyFont="1" applyFill="1" applyBorder="1" applyAlignment="1">
      <alignment horizontal="left" vertical="center"/>
      <protection/>
    </xf>
    <xf numFmtId="0" fontId="29" fillId="0" borderId="13" xfId="55" applyFont="1" applyFill="1" applyBorder="1" applyAlignment="1">
      <alignment horizontal="right" vertical="center" shrinkToFit="1"/>
      <protection/>
    </xf>
    <xf numFmtId="0" fontId="34" fillId="0" borderId="11" xfId="55" applyFont="1" applyFill="1" applyBorder="1" applyAlignment="1">
      <alignment horizontal="center" vertical="center" shrinkToFit="1"/>
      <protection/>
    </xf>
    <xf numFmtId="0" fontId="34" fillId="0" borderId="14" xfId="55" applyFont="1" applyFill="1" applyBorder="1" applyAlignment="1">
      <alignment horizontal="center" vertical="center" shrinkToFit="1"/>
      <protection/>
    </xf>
    <xf numFmtId="0" fontId="29" fillId="0" borderId="15" xfId="55" applyFont="1" applyFill="1" applyBorder="1" applyAlignment="1">
      <alignment horizontal="center" vertical="center" shrinkToFit="1"/>
      <protection/>
    </xf>
    <xf numFmtId="4" fontId="29" fillId="0" borderId="15" xfId="55" applyNumberFormat="1" applyFont="1" applyFill="1" applyBorder="1" applyAlignment="1">
      <alignment horizontal="right" vertical="center" shrinkToFit="1"/>
      <protection/>
    </xf>
    <xf numFmtId="4" fontId="29" fillId="0" borderId="16" xfId="55" applyNumberFormat="1" applyFont="1" applyFill="1" applyBorder="1" applyAlignment="1">
      <alignment horizontal="right" vertical="center" shrinkToFit="1"/>
      <protection/>
    </xf>
    <xf numFmtId="0" fontId="0" fillId="24" borderId="0" xfId="0" applyFill="1" applyAlignment="1">
      <alignment/>
    </xf>
    <xf numFmtId="0" fontId="35" fillId="0" borderId="0" xfId="56" applyFont="1" applyFill="1" applyAlignment="1">
      <alignment horizontal="center"/>
      <protection/>
    </xf>
    <xf numFmtId="0" fontId="29" fillId="0" borderId="0" xfId="56" applyFont="1" applyFill="1" applyAlignment="1">
      <alignment horizontal="right"/>
      <protection/>
    </xf>
    <xf numFmtId="0" fontId="36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36" fillId="0" borderId="0" xfId="56" applyFont="1" applyFill="1" applyAlignment="1">
      <alignment horizontal="center"/>
      <protection/>
    </xf>
    <xf numFmtId="0" fontId="36" fillId="0" borderId="10" xfId="56" applyFont="1" applyFill="1" applyBorder="1" applyAlignment="1">
      <alignment horizontal="center" vertical="center"/>
      <protection/>
    </xf>
    <xf numFmtId="0" fontId="36" fillId="0" borderId="10" xfId="56" applyFont="1" applyFill="1" applyBorder="1" applyAlignment="1">
      <alignment horizontal="center" vertical="center" wrapText="1"/>
      <protection/>
    </xf>
    <xf numFmtId="0" fontId="36" fillId="0" borderId="10" xfId="56" applyFont="1" applyFill="1" applyBorder="1" applyAlignment="1">
      <alignment horizontal="left" vertical="center"/>
      <protection/>
    </xf>
    <xf numFmtId="4" fontId="36" fillId="0" borderId="10" xfId="56" applyNumberFormat="1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right" vertical="center" shrinkToFit="1"/>
      <protection/>
    </xf>
    <xf numFmtId="0" fontId="36" fillId="0" borderId="10" xfId="56" applyFont="1" applyFill="1" applyBorder="1" applyAlignment="1">
      <alignment horizontal="left" vertical="center" shrinkToFit="1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38" fillId="0" borderId="10" xfId="56" applyFont="1" applyFill="1" applyBorder="1" applyAlignment="1">
      <alignment vertical="center"/>
      <protection/>
    </xf>
    <xf numFmtId="0" fontId="36" fillId="0" borderId="10" xfId="56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/>
    </xf>
    <xf numFmtId="0" fontId="39" fillId="0" borderId="0" xfId="57" applyFont="1" applyFill="1" applyAlignment="1">
      <alignment horizontal="center"/>
      <protection/>
    </xf>
    <xf numFmtId="0" fontId="29" fillId="0" borderId="0" xfId="57" applyFont="1" applyFill="1" applyAlignment="1">
      <alignment/>
      <protection/>
    </xf>
    <xf numFmtId="0" fontId="32" fillId="0" borderId="0" xfId="57" applyFont="1" applyFill="1" applyAlignment="1">
      <alignment/>
      <protection/>
    </xf>
    <xf numFmtId="0" fontId="37" fillId="0" borderId="0" xfId="57" applyFont="1" applyFill="1">
      <alignment/>
      <protection/>
    </xf>
    <xf numFmtId="0" fontId="36" fillId="0" borderId="0" xfId="57" applyFont="1" applyFill="1" applyAlignment="1">
      <alignment horizontal="center"/>
      <protection/>
    </xf>
    <xf numFmtId="0" fontId="36" fillId="0" borderId="0" xfId="57" applyFont="1" applyFill="1" applyAlignment="1">
      <alignment horizontal="right"/>
      <protection/>
    </xf>
    <xf numFmtId="0" fontId="36" fillId="0" borderId="12" xfId="57" applyFont="1" applyFill="1" applyBorder="1" applyAlignment="1">
      <alignment horizontal="center" vertical="center" wrapText="1" shrinkToFit="1"/>
      <protection/>
    </xf>
    <xf numFmtId="0" fontId="36" fillId="0" borderId="13" xfId="57" applyFont="1" applyFill="1" applyBorder="1" applyAlignment="1">
      <alignment horizontal="center" vertical="center" wrapText="1" shrinkToFit="1"/>
      <protection/>
    </xf>
    <xf numFmtId="0" fontId="36" fillId="0" borderId="17" xfId="57" applyFont="1" applyFill="1" applyBorder="1" applyAlignment="1">
      <alignment horizontal="center" vertical="center" wrapText="1" shrinkToFit="1"/>
      <protection/>
    </xf>
    <xf numFmtId="4" fontId="36" fillId="0" borderId="17" xfId="57" applyNumberFormat="1" applyFont="1" applyFill="1" applyBorder="1" applyAlignment="1">
      <alignment horizontal="right" vertical="center" shrinkToFit="1"/>
      <protection/>
    </xf>
    <xf numFmtId="0" fontId="3" fillId="0" borderId="0" xfId="59" applyFont="1">
      <alignment/>
      <protection/>
    </xf>
    <xf numFmtId="0" fontId="32" fillId="0" borderId="0" xfId="59">
      <alignment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0" fontId="3" fillId="0" borderId="0" xfId="58" applyFont="1" applyFill="1">
      <alignment/>
      <protection/>
    </xf>
    <xf numFmtId="0" fontId="32" fillId="0" borderId="0" xfId="58" applyFill="1">
      <alignment/>
      <protection/>
    </xf>
    <xf numFmtId="0" fontId="3" fillId="0" borderId="0" xfId="58" applyFont="1" applyFill="1" applyAlignment="1">
      <alignment horizontal="center"/>
      <protection/>
    </xf>
    <xf numFmtId="0" fontId="2" fillId="0" borderId="18" xfId="58" applyFont="1" applyFill="1" applyBorder="1" applyAlignment="1">
      <alignment horizontal="center" vertical="center" shrinkToFit="1"/>
      <protection/>
    </xf>
    <xf numFmtId="0" fontId="2" fillId="0" borderId="19" xfId="58" applyFont="1" applyFill="1" applyBorder="1" applyAlignment="1">
      <alignment horizontal="center" vertical="center" shrinkToFit="1"/>
      <protection/>
    </xf>
    <xf numFmtId="0" fontId="2" fillId="0" borderId="20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2" fillId="0" borderId="13" xfId="58" applyFont="1" applyFill="1" applyBorder="1" applyAlignment="1">
      <alignment horizontal="center" vertical="center" shrinkToFit="1"/>
      <protection/>
    </xf>
    <xf numFmtId="0" fontId="2" fillId="0" borderId="11" xfId="58" applyFont="1" applyFill="1" applyBorder="1" applyAlignment="1">
      <alignment horizontal="left" vertical="center" shrinkToFit="1"/>
      <protection/>
    </xf>
    <xf numFmtId="0" fontId="2" fillId="0" borderId="12" xfId="58" applyFont="1" applyFill="1" applyBorder="1" applyAlignment="1">
      <alignment horizontal="left" vertical="center" shrinkToFit="1"/>
      <protection/>
    </xf>
    <xf numFmtId="4" fontId="2" fillId="0" borderId="13" xfId="58" applyNumberFormat="1" applyFont="1" applyFill="1" applyBorder="1" applyAlignment="1">
      <alignment horizontal="right" vertical="center" shrinkToFit="1"/>
      <protection/>
    </xf>
    <xf numFmtId="4" fontId="2" fillId="0" borderId="12" xfId="58" applyNumberFormat="1" applyFont="1" applyFill="1" applyBorder="1" applyAlignment="1">
      <alignment horizontal="right" vertical="center" shrinkToFit="1"/>
      <protection/>
    </xf>
    <xf numFmtId="3" fontId="2" fillId="0" borderId="13" xfId="58" applyNumberFormat="1" applyFont="1" applyFill="1" applyBorder="1" applyAlignment="1">
      <alignment horizontal="right" vertical="center" shrinkToFit="1"/>
      <protection/>
    </xf>
    <xf numFmtId="0" fontId="2" fillId="0" borderId="13" xfId="58" applyFont="1" applyFill="1" applyBorder="1" applyAlignment="1">
      <alignment horizontal="right" vertical="center" shrinkToFit="1"/>
      <protection/>
    </xf>
    <xf numFmtId="3" fontId="2" fillId="0" borderId="12" xfId="58" applyNumberFormat="1" applyFont="1" applyFill="1" applyBorder="1" applyAlignment="1">
      <alignment horizontal="right" vertical="center" shrinkToFit="1"/>
      <protection/>
    </xf>
    <xf numFmtId="0" fontId="2" fillId="0" borderId="13" xfId="58" applyFont="1" applyFill="1" applyBorder="1" applyAlignment="1">
      <alignment horizontal="left" vertical="center" shrinkToFit="1"/>
      <protection/>
    </xf>
    <xf numFmtId="0" fontId="2" fillId="0" borderId="14" xfId="58" applyFont="1" applyFill="1" applyBorder="1" applyAlignment="1">
      <alignment horizontal="left" vertical="center" shrinkToFit="1"/>
      <protection/>
    </xf>
    <xf numFmtId="0" fontId="2" fillId="0" borderId="15" xfId="58" applyFont="1" applyFill="1" applyBorder="1" applyAlignment="1">
      <alignment horizontal="center" vertical="center" shrinkToFit="1"/>
      <protection/>
    </xf>
    <xf numFmtId="3" fontId="2" fillId="0" borderId="15" xfId="58" applyNumberFormat="1" applyFont="1" applyFill="1" applyBorder="1" applyAlignment="1">
      <alignment horizontal="right" vertical="center" shrinkToFit="1"/>
      <protection/>
    </xf>
    <xf numFmtId="0" fontId="2" fillId="0" borderId="15" xfId="58" applyFont="1" applyFill="1" applyBorder="1" applyAlignment="1">
      <alignment horizontal="left" vertical="center" shrinkToFit="1"/>
      <protection/>
    </xf>
    <xf numFmtId="0" fontId="2" fillId="0" borderId="16" xfId="58" applyFont="1" applyFill="1" applyBorder="1" applyAlignment="1">
      <alignment horizontal="left" vertical="center" shrinkToFit="1"/>
      <protection/>
    </xf>
    <xf numFmtId="0" fontId="0" fillId="0" borderId="21" xfId="0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32" fillId="0" borderId="0" xfId="59" applyBorder="1">
      <alignment/>
      <protection/>
    </xf>
    <xf numFmtId="0" fontId="43" fillId="0" borderId="0" xfId="0" applyFont="1" applyAlignment="1">
      <alignment horizontal="justify"/>
    </xf>
    <xf numFmtId="0" fontId="44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4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76" fontId="47" fillId="0" borderId="0" xfId="0" applyNumberFormat="1" applyFont="1" applyFill="1" applyBorder="1" applyAlignment="1" quotePrefix="1">
      <alignment horizontal="left" vertical="center" wrapText="1"/>
    </xf>
    <xf numFmtId="4" fontId="38" fillId="0" borderId="10" xfId="56" applyNumberFormat="1" applyFont="1" applyFill="1" applyBorder="1" applyAlignment="1">
      <alignment vertical="center" shrinkToFit="1"/>
      <protection/>
    </xf>
    <xf numFmtId="4" fontId="38" fillId="0" borderId="10" xfId="56" applyNumberFormat="1" applyFont="1" applyFill="1" applyBorder="1" applyAlignment="1">
      <alignment horizontal="right" vertical="center" shrinkToFit="1"/>
      <protection/>
    </xf>
    <xf numFmtId="0" fontId="2" fillId="0" borderId="22" xfId="0" applyBorder="1" applyAlignment="1">
      <alignment horizontal="left" vertical="center" shrinkToFit="1"/>
    </xf>
    <xf numFmtId="0" fontId="2" fillId="0" borderId="23" xfId="0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24" xfId="0" applyBorder="1" applyAlignment="1">
      <alignment horizontal="left" vertical="center" shrinkToFit="1"/>
    </xf>
    <xf numFmtId="4" fontId="36" fillId="0" borderId="25" xfId="57" applyNumberFormat="1" applyFont="1" applyFill="1" applyBorder="1" applyAlignment="1">
      <alignment horizontal="right" vertical="center" shrinkToFit="1"/>
      <protection/>
    </xf>
    <xf numFmtId="0" fontId="2" fillId="0" borderId="10" xfId="0" applyBorder="1" applyAlignment="1">
      <alignment horizontal="left" vertical="center" shrinkToFit="1"/>
    </xf>
    <xf numFmtId="4" fontId="36" fillId="0" borderId="10" xfId="57" applyNumberFormat="1" applyFont="1" applyFill="1" applyBorder="1" applyAlignment="1">
      <alignment horizontal="right" vertical="center" shrinkToFit="1"/>
      <protection/>
    </xf>
    <xf numFmtId="0" fontId="0" fillId="0" borderId="10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56" applyFont="1" applyFill="1" applyBorder="1" applyAlignment="1">
      <alignment horizontal="center" vertical="center"/>
      <protection/>
    </xf>
    <xf numFmtId="0" fontId="29" fillId="0" borderId="0" xfId="56" applyFont="1" applyFill="1" applyAlignment="1">
      <alignment horizontal="right"/>
      <protection/>
    </xf>
    <xf numFmtId="0" fontId="46" fillId="0" borderId="0" xfId="56" applyFont="1" applyFill="1" applyAlignment="1">
      <alignment horizontal="center"/>
      <protection/>
    </xf>
    <xf numFmtId="0" fontId="26" fillId="24" borderId="0" xfId="0" applyFont="1" applyFill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29" fillId="0" borderId="12" xfId="55" applyFont="1" applyFill="1" applyBorder="1" applyAlignment="1">
      <alignment horizontal="left" vertical="center" shrinkToFit="1"/>
      <protection/>
    </xf>
    <xf numFmtId="0" fontId="31" fillId="0" borderId="0" xfId="55" applyFont="1" applyFill="1" applyAlignment="1">
      <alignment horizontal="center"/>
      <protection/>
    </xf>
    <xf numFmtId="0" fontId="29" fillId="0" borderId="0" xfId="55" applyFont="1" applyFill="1" applyAlignment="1">
      <alignment horizontal="left"/>
      <protection/>
    </xf>
    <xf numFmtId="0" fontId="29" fillId="0" borderId="18" xfId="55" applyFont="1" applyFill="1" applyBorder="1" applyAlignment="1">
      <alignment horizontal="center" vertical="center" shrinkToFit="1"/>
      <protection/>
    </xf>
    <xf numFmtId="0" fontId="29" fillId="0" borderId="19" xfId="55" applyFont="1" applyFill="1" applyBorder="1" applyAlignment="1">
      <alignment horizontal="center" vertical="center" shrinkToFit="1"/>
      <protection/>
    </xf>
    <xf numFmtId="0" fontId="29" fillId="0" borderId="20" xfId="55" applyFont="1" applyFill="1" applyBorder="1" applyAlignment="1">
      <alignment horizontal="center" vertical="center" shrinkToFit="1"/>
      <protection/>
    </xf>
    <xf numFmtId="0" fontId="34" fillId="0" borderId="15" xfId="55" applyFont="1" applyFill="1" applyBorder="1" applyAlignment="1">
      <alignment horizontal="center" vertical="center" shrinkToFit="1"/>
      <protection/>
    </xf>
    <xf numFmtId="0" fontId="29" fillId="0" borderId="0" xfId="55" applyFont="1" applyFill="1" applyAlignment="1">
      <alignment horizontal="right"/>
      <protection/>
    </xf>
    <xf numFmtId="0" fontId="34" fillId="0" borderId="12" xfId="55" applyFont="1" applyFill="1" applyBorder="1" applyAlignment="1">
      <alignment horizontal="center" vertical="center" shrinkToFit="1"/>
      <protection/>
    </xf>
    <xf numFmtId="0" fontId="31" fillId="24" borderId="0" xfId="0" applyFont="1" applyFill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left" vertical="center"/>
    </xf>
    <xf numFmtId="176" fontId="0" fillId="24" borderId="10" xfId="0" applyNumberFormat="1" applyFill="1" applyBorder="1" applyAlignment="1" quotePrefix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176" fontId="0" fillId="24" borderId="26" xfId="0" applyNumberFormat="1" applyFont="1" applyFill="1" applyBorder="1" applyAlignment="1" quotePrefix="1">
      <alignment horizontal="center" vertical="center" wrapText="1"/>
    </xf>
    <xf numFmtId="176" fontId="0" fillId="24" borderId="21" xfId="0" applyNumberFormat="1" applyFont="1" applyFill="1" applyBorder="1" applyAlignment="1" quotePrefix="1">
      <alignment horizontal="center" vertical="center" wrapText="1"/>
    </xf>
    <xf numFmtId="176" fontId="0" fillId="0" borderId="26" xfId="0" applyNumberFormat="1" applyFont="1" applyFill="1" applyBorder="1" applyAlignment="1" quotePrefix="1">
      <alignment horizontal="center" vertical="center" wrapText="1"/>
    </xf>
    <xf numFmtId="176" fontId="0" fillId="0" borderId="21" xfId="0" applyNumberFormat="1" applyFont="1" applyFill="1" applyBorder="1" applyAlignment="1" quotePrefix="1">
      <alignment horizontal="center" vertical="center" wrapText="1"/>
    </xf>
    <xf numFmtId="176" fontId="0" fillId="0" borderId="26" xfId="0" applyNumberFormat="1" applyFill="1" applyBorder="1" applyAlignment="1" quotePrefix="1">
      <alignment horizontal="center" vertical="center" wrapText="1"/>
    </xf>
    <xf numFmtId="176" fontId="0" fillId="0" borderId="21" xfId="0" applyNumberFormat="1" applyFill="1" applyBorder="1" applyAlignment="1" quotePrefix="1">
      <alignment horizontal="center" vertical="center" wrapText="1"/>
    </xf>
    <xf numFmtId="176" fontId="0" fillId="24" borderId="26" xfId="0" applyNumberFormat="1" applyFill="1" applyBorder="1" applyAlignment="1" quotePrefix="1">
      <alignment horizontal="center" vertical="center" wrapText="1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/>
    </xf>
    <xf numFmtId="176" fontId="0" fillId="24" borderId="10" xfId="0" applyNumberFormat="1" applyFill="1" applyBorder="1" applyAlignment="1" quotePrefix="1">
      <alignment horizontal="center" vertical="center" wrapText="1"/>
    </xf>
    <xf numFmtId="176" fontId="0" fillId="24" borderId="26" xfId="0" applyNumberFormat="1" applyFont="1" applyFill="1" applyBorder="1" applyAlignment="1">
      <alignment horizontal="center" vertical="center" wrapText="1"/>
    </xf>
    <xf numFmtId="176" fontId="0" fillId="24" borderId="21" xfId="0" applyNumberFormat="1" applyFont="1" applyFill="1" applyBorder="1" applyAlignment="1">
      <alignment horizontal="center" vertical="center" wrapText="1"/>
    </xf>
    <xf numFmtId="0" fontId="36" fillId="0" borderId="10" xfId="56" applyFont="1" applyFill="1" applyBorder="1" applyAlignment="1">
      <alignment horizontal="center" vertical="center" wrapText="1"/>
      <protection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2" fillId="0" borderId="11" xfId="0" applyBorder="1" applyAlignment="1">
      <alignment horizontal="left" vertical="center" shrinkToFit="1"/>
    </xf>
    <xf numFmtId="0" fontId="2" fillId="0" borderId="22" xfId="0" applyBorder="1" applyAlignment="1">
      <alignment horizontal="left" vertical="center" shrinkToFit="1"/>
    </xf>
    <xf numFmtId="0" fontId="2" fillId="0" borderId="39" xfId="0" applyBorder="1" applyAlignment="1">
      <alignment horizontal="left" vertical="center" shrinkToFit="1"/>
    </xf>
    <xf numFmtId="0" fontId="2" fillId="0" borderId="23" xfId="0" applyBorder="1" applyAlignment="1">
      <alignment horizontal="left" vertical="center" shrinkToFit="1"/>
    </xf>
    <xf numFmtId="0" fontId="0" fillId="0" borderId="34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6" fillId="0" borderId="11" xfId="57" applyFont="1" applyFill="1" applyBorder="1" applyAlignment="1">
      <alignment horizontal="center" vertical="center" wrapText="1" shrinkToFit="1"/>
      <protection/>
    </xf>
    <xf numFmtId="0" fontId="36" fillId="0" borderId="40" xfId="57" applyFont="1" applyFill="1" applyBorder="1" applyAlignment="1">
      <alignment horizontal="center" vertical="center" wrapText="1" shrinkToFit="1"/>
      <protection/>
    </xf>
    <xf numFmtId="0" fontId="36" fillId="0" borderId="12" xfId="57" applyFont="1" applyFill="1" applyBorder="1" applyAlignment="1">
      <alignment horizontal="center" vertical="center" wrapText="1" shrinkToFit="1"/>
      <protection/>
    </xf>
    <xf numFmtId="0" fontId="36" fillId="0" borderId="17" xfId="57" applyFont="1" applyFill="1" applyBorder="1" applyAlignment="1">
      <alignment horizontal="center" vertical="center" wrapText="1" shrinkToFit="1"/>
      <protection/>
    </xf>
    <xf numFmtId="0" fontId="29" fillId="0" borderId="0" xfId="57" applyFont="1" applyFill="1" applyAlignment="1">
      <alignment horizontal="right"/>
      <protection/>
    </xf>
    <xf numFmtId="0" fontId="36" fillId="0" borderId="19" xfId="57" applyFont="1" applyFill="1" applyBorder="1" applyAlignment="1">
      <alignment horizontal="center" vertical="center" wrapText="1" shrinkToFit="1"/>
      <protection/>
    </xf>
    <xf numFmtId="0" fontId="36" fillId="0" borderId="20" xfId="57" applyFont="1" applyFill="1" applyBorder="1" applyAlignment="1">
      <alignment horizontal="center" vertical="center" wrapText="1" shrinkToFit="1"/>
      <protection/>
    </xf>
    <xf numFmtId="0" fontId="31" fillId="0" borderId="0" xfId="57" applyFont="1" applyFill="1" applyAlignment="1">
      <alignment horizontal="center"/>
      <protection/>
    </xf>
    <xf numFmtId="0" fontId="36" fillId="0" borderId="18" xfId="57" applyFont="1" applyFill="1" applyBorder="1" applyAlignment="1">
      <alignment horizontal="center" vertical="center" wrapText="1" shrinkToFit="1"/>
      <protection/>
    </xf>
    <xf numFmtId="0" fontId="36" fillId="0" borderId="19" xfId="57" applyFont="1" applyFill="1" applyBorder="1" applyAlignment="1">
      <alignment horizontal="center" vertical="center" shrinkToFit="1"/>
      <protection/>
    </xf>
    <xf numFmtId="0" fontId="36" fillId="0" borderId="13" xfId="57" applyFont="1" applyFill="1" applyBorder="1" applyAlignment="1">
      <alignment horizontal="center" vertical="center" wrapText="1" shrinkToFit="1"/>
      <protection/>
    </xf>
    <xf numFmtId="0" fontId="2" fillId="0" borderId="10" xfId="0" applyBorder="1" applyAlignment="1">
      <alignment horizontal="left" vertical="center" shrinkToFit="1"/>
    </xf>
    <xf numFmtId="0" fontId="2" fillId="0" borderId="41" xfId="0" applyBorder="1" applyAlignment="1">
      <alignment horizontal="left" vertical="center" shrinkToFit="1"/>
    </xf>
    <xf numFmtId="0" fontId="2" fillId="0" borderId="24" xfId="0" applyBorder="1" applyAlignment="1">
      <alignment horizontal="left" vertical="center" shrinkToFit="1"/>
    </xf>
    <xf numFmtId="0" fontId="30" fillId="24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0" fillId="0" borderId="0" xfId="58" applyFont="1" applyFill="1" applyAlignment="1">
      <alignment horizontal="center"/>
      <protection/>
    </xf>
    <xf numFmtId="0" fontId="2" fillId="0" borderId="19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center"/>
      <protection/>
    </xf>
    <xf numFmtId="0" fontId="3" fillId="0" borderId="42" xfId="58" applyFont="1" applyFill="1" applyBorder="1" applyAlignment="1">
      <alignment horizontal="center"/>
      <protection/>
    </xf>
    <xf numFmtId="0" fontId="42" fillId="0" borderId="42" xfId="58" applyFont="1" applyFill="1" applyBorder="1" applyAlignment="1">
      <alignment horizontal="center"/>
      <protection/>
    </xf>
    <xf numFmtId="0" fontId="39" fillId="0" borderId="0" xfId="59" applyFont="1" applyAlignment="1">
      <alignment horizontal="center"/>
      <protection/>
    </xf>
    <xf numFmtId="0" fontId="41" fillId="0" borderId="0" xfId="59" applyFont="1" applyAlignment="1">
      <alignment horizontal="center"/>
      <protection/>
    </xf>
    <xf numFmtId="0" fontId="2" fillId="0" borderId="10" xfId="59" applyFont="1" applyFill="1" applyBorder="1" applyAlignment="1">
      <alignment horizontal="center" vertical="center" wrapText="1" shrinkToFit="1"/>
      <protection/>
    </xf>
    <xf numFmtId="0" fontId="2" fillId="0" borderId="10" xfId="59" applyFont="1" applyFill="1" applyBorder="1" applyAlignment="1">
      <alignment horizontal="center" vertical="center" shrinkToFit="1"/>
      <protection/>
    </xf>
    <xf numFmtId="0" fontId="3" fillId="0" borderId="0" xfId="58" applyFont="1" applyFill="1" applyAlignment="1">
      <alignment horizontal="right"/>
      <protection/>
    </xf>
    <xf numFmtId="0" fontId="3" fillId="0" borderId="0" xfId="58" applyFont="1" applyFill="1" applyBorder="1" applyAlignment="1">
      <alignment horizontal="right"/>
      <protection/>
    </xf>
    <xf numFmtId="0" fontId="42" fillId="0" borderId="0" xfId="58" applyFont="1" applyFill="1" applyBorder="1" applyAlignment="1">
      <alignment horizontal="right"/>
      <protection/>
    </xf>
    <xf numFmtId="0" fontId="0" fillId="0" borderId="3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1年度部门决算审核模板（2011.9.4修改稿）冯" xfId="40"/>
    <cellStyle name="差_2012年度部门决算审核模板-杨皓修订0913" xfId="41"/>
    <cellStyle name="差_5.中央部门决算（草案)-1" xfId="42"/>
    <cellStyle name="差_出版署2010年度中央部门决算草案" xfId="43"/>
    <cellStyle name="差_全国友协2010年度中央部门决算（草案）" xfId="44"/>
    <cellStyle name="差_司法部2010年度中央部门决算（草案）报" xfId="45"/>
    <cellStyle name="常规 2" xfId="46"/>
    <cellStyle name="常规 3" xfId="47"/>
    <cellStyle name="常规 4" xfId="48"/>
    <cellStyle name="常规 5" xfId="49"/>
    <cellStyle name="常规 5 2" xfId="50"/>
    <cellStyle name="常规 6" xfId="51"/>
    <cellStyle name="常规 7" xfId="52"/>
    <cellStyle name="常规 8" xfId="53"/>
    <cellStyle name="常规_2007年行政单位基层表样表" xfId="54"/>
    <cellStyle name="常规_Sheet1" xfId="55"/>
    <cellStyle name="常规_Sheet4" xfId="56"/>
    <cellStyle name="常规_Sheet6" xfId="57"/>
    <cellStyle name="常规_Sheet7" xfId="58"/>
    <cellStyle name="常规_Sheet8" xfId="59"/>
    <cellStyle name="Hyperlink" xfId="60"/>
    <cellStyle name="好" xfId="61"/>
    <cellStyle name="好_2011年度部门决算审核模板（2011.9.4修改稿）冯" xfId="62"/>
    <cellStyle name="好_2012年度部门决算审核模板-杨皓修订0913" xfId="63"/>
    <cellStyle name="好_5.中央部门决算（草案)-1" xfId="64"/>
    <cellStyle name="好_出版署2010年度中央部门决算草案" xfId="65"/>
    <cellStyle name="好_全国友协2010年度中央部门决算（草案）" xfId="66"/>
    <cellStyle name="好_司法部2010年度中央部门决算（草案）报" xfId="67"/>
    <cellStyle name="汇总" xfId="68"/>
    <cellStyle name="Currency" xfId="69"/>
    <cellStyle name="Currency [0]" xfId="70"/>
    <cellStyle name="计算" xfId="71"/>
    <cellStyle name="检查单元格" xfId="72"/>
    <cellStyle name="解释性文本" xfId="73"/>
    <cellStyle name="警告文本" xfId="74"/>
    <cellStyle name="链接单元格" xfId="75"/>
    <cellStyle name="Comma" xfId="76"/>
    <cellStyle name="Comma [0]" xfId="77"/>
    <cellStyle name="强调文字颜色 1" xfId="78"/>
    <cellStyle name="强调文字颜色 2" xfId="79"/>
    <cellStyle name="强调文字颜色 3" xfId="80"/>
    <cellStyle name="强调文字颜色 4" xfId="81"/>
    <cellStyle name="强调文字颜色 5" xfId="82"/>
    <cellStyle name="强调文字颜色 6" xfId="83"/>
    <cellStyle name="适中" xfId="84"/>
    <cellStyle name="输出" xfId="85"/>
    <cellStyle name="输入" xfId="86"/>
    <cellStyle name="样式 1" xfId="87"/>
    <cellStyle name="Followed Hyperlink" xfId="88"/>
    <cellStyle name="注释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workbookViewId="0" topLeftCell="A1">
      <selection activeCell="A21" sqref="A21"/>
    </sheetView>
  </sheetViews>
  <sheetFormatPr defaultColWidth="9.00390625" defaultRowHeight="14.25"/>
  <cols>
    <col min="1" max="1" width="75.00390625" style="0" customWidth="1"/>
  </cols>
  <sheetData>
    <row r="1" ht="20.25">
      <c r="A1" s="117" t="s">
        <v>401</v>
      </c>
    </row>
    <row r="2" ht="27">
      <c r="A2" s="118"/>
    </row>
    <row r="3" ht="27">
      <c r="A3" s="118" t="s">
        <v>402</v>
      </c>
    </row>
    <row r="4" ht="24" customHeight="1">
      <c r="A4" s="119"/>
    </row>
    <row r="5" ht="24" customHeight="1">
      <c r="A5" s="120" t="s">
        <v>390</v>
      </c>
    </row>
    <row r="6" ht="24" customHeight="1">
      <c r="A6" s="121"/>
    </row>
    <row r="7" ht="27.75" customHeight="1">
      <c r="A7" s="122" t="s">
        <v>391</v>
      </c>
    </row>
    <row r="8" ht="27.75" customHeight="1">
      <c r="A8" s="122" t="s">
        <v>392</v>
      </c>
    </row>
    <row r="9" ht="27.75" customHeight="1">
      <c r="A9" s="122" t="s">
        <v>393</v>
      </c>
    </row>
    <row r="10" ht="27.75" customHeight="1">
      <c r="A10" s="122" t="s">
        <v>394</v>
      </c>
    </row>
    <row r="11" ht="27.75" customHeight="1">
      <c r="A11" s="122" t="s">
        <v>395</v>
      </c>
    </row>
    <row r="12" ht="27.75" customHeight="1">
      <c r="A12" s="122" t="s">
        <v>396</v>
      </c>
    </row>
    <row r="13" ht="27.75" customHeight="1">
      <c r="A13" s="122" t="s">
        <v>397</v>
      </c>
    </row>
    <row r="14" ht="27.75" customHeight="1">
      <c r="A14" s="122" t="s">
        <v>398</v>
      </c>
    </row>
    <row r="15" ht="27.75" customHeight="1">
      <c r="A15" s="122" t="s">
        <v>399</v>
      </c>
    </row>
    <row r="16" ht="27.75" customHeight="1">
      <c r="A16" s="122" t="s">
        <v>400</v>
      </c>
    </row>
  </sheetData>
  <printOptions/>
  <pageMargins left="1.06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4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34.00390625" style="40" bestFit="1" customWidth="1"/>
    <col min="2" max="2" width="9.00390625" style="40" customWidth="1"/>
    <col min="3" max="3" width="11.625" style="40" customWidth="1"/>
    <col min="4" max="4" width="42.00390625" style="40" customWidth="1"/>
    <col min="5" max="5" width="9.00390625" style="40" customWidth="1"/>
    <col min="6" max="6" width="13.375" style="40" customWidth="1"/>
    <col min="7" max="16384" width="9.00390625" style="40" customWidth="1"/>
  </cols>
  <sheetData>
    <row r="2" spans="1:6" ht="27">
      <c r="A2" s="218" t="s">
        <v>377</v>
      </c>
      <c r="B2" s="218"/>
      <c r="C2" s="218"/>
      <c r="D2" s="218"/>
      <c r="E2" s="218"/>
      <c r="F2" s="218"/>
    </row>
    <row r="3" spans="1:6" ht="16.5" customHeight="1">
      <c r="A3" s="113"/>
      <c r="B3" s="113"/>
      <c r="C3" s="113"/>
      <c r="D3" s="113"/>
      <c r="E3" s="221" t="s">
        <v>386</v>
      </c>
      <c r="F3" s="221"/>
    </row>
    <row r="4" spans="1:6" ht="16.5" customHeight="1" thickBot="1">
      <c r="A4" s="89" t="s">
        <v>403</v>
      </c>
      <c r="B4" s="90"/>
      <c r="C4" s="90"/>
      <c r="D4" s="91"/>
      <c r="E4" s="222" t="s">
        <v>387</v>
      </c>
      <c r="F4" s="223"/>
    </row>
    <row r="5" spans="1:6" ht="18" customHeight="1">
      <c r="A5" s="92" t="s">
        <v>330</v>
      </c>
      <c r="B5" s="219" t="s">
        <v>4</v>
      </c>
      <c r="C5" s="93" t="s">
        <v>331</v>
      </c>
      <c r="D5" s="93" t="s">
        <v>330</v>
      </c>
      <c r="E5" s="219" t="s">
        <v>4</v>
      </c>
      <c r="F5" s="94" t="s">
        <v>331</v>
      </c>
    </row>
    <row r="6" spans="1:6" ht="18" customHeight="1">
      <c r="A6" s="95" t="s">
        <v>332</v>
      </c>
      <c r="B6" s="220"/>
      <c r="C6" s="96" t="s">
        <v>6</v>
      </c>
      <c r="D6" s="96" t="s">
        <v>332</v>
      </c>
      <c r="E6" s="220"/>
      <c r="F6" s="97" t="s">
        <v>7</v>
      </c>
    </row>
    <row r="7" spans="1:6" ht="18" customHeight="1">
      <c r="A7" s="98" t="s">
        <v>333</v>
      </c>
      <c r="B7" s="96" t="s">
        <v>6</v>
      </c>
      <c r="C7" s="96" t="s">
        <v>334</v>
      </c>
      <c r="D7" s="99" t="s">
        <v>335</v>
      </c>
      <c r="E7" s="96" t="s">
        <v>175</v>
      </c>
      <c r="F7" s="100"/>
    </row>
    <row r="8" spans="1:6" ht="18" customHeight="1">
      <c r="A8" s="98" t="s">
        <v>336</v>
      </c>
      <c r="B8" s="96" t="s">
        <v>7</v>
      </c>
      <c r="C8" s="101">
        <f>C9+C10+C13</f>
        <v>15.989999999999998</v>
      </c>
      <c r="D8" s="99" t="s">
        <v>337</v>
      </c>
      <c r="E8" s="96" t="s">
        <v>18</v>
      </c>
      <c r="F8" s="100"/>
    </row>
    <row r="9" spans="1:6" ht="18" customHeight="1">
      <c r="A9" s="98" t="s">
        <v>338</v>
      </c>
      <c r="B9" s="96" t="s">
        <v>13</v>
      </c>
      <c r="C9" s="101">
        <v>0</v>
      </c>
      <c r="D9" s="99" t="s">
        <v>339</v>
      </c>
      <c r="E9" s="96" t="s">
        <v>22</v>
      </c>
      <c r="F9" s="100"/>
    </row>
    <row r="10" spans="1:6" ht="18" customHeight="1">
      <c r="A10" s="98" t="s">
        <v>340</v>
      </c>
      <c r="B10" s="96" t="s">
        <v>16</v>
      </c>
      <c r="C10" s="101">
        <f>C11+C12</f>
        <v>7.79</v>
      </c>
      <c r="D10" s="99"/>
      <c r="E10" s="96" t="s">
        <v>26</v>
      </c>
      <c r="F10" s="97"/>
    </row>
    <row r="11" spans="1:6" ht="18" customHeight="1">
      <c r="A11" s="98" t="s">
        <v>341</v>
      </c>
      <c r="B11" s="96" t="s">
        <v>20</v>
      </c>
      <c r="C11" s="101">
        <v>0</v>
      </c>
      <c r="D11" s="99" t="s">
        <v>342</v>
      </c>
      <c r="E11" s="96" t="s">
        <v>29</v>
      </c>
      <c r="F11" s="97"/>
    </row>
    <row r="12" spans="1:6" ht="18" customHeight="1">
      <c r="A12" s="98" t="s">
        <v>343</v>
      </c>
      <c r="B12" s="96" t="s">
        <v>24</v>
      </c>
      <c r="C12" s="101">
        <v>7.79</v>
      </c>
      <c r="D12" s="99" t="s">
        <v>344</v>
      </c>
      <c r="E12" s="96" t="s">
        <v>31</v>
      </c>
      <c r="F12" s="102">
        <f>F13+F14+F15+F16+F17</f>
        <v>2</v>
      </c>
    </row>
    <row r="13" spans="1:6" ht="18" customHeight="1">
      <c r="A13" s="98" t="s">
        <v>345</v>
      </c>
      <c r="B13" s="96" t="s">
        <v>28</v>
      </c>
      <c r="C13" s="101">
        <f>C14+C15</f>
        <v>8.2</v>
      </c>
      <c r="D13" s="99" t="s">
        <v>346</v>
      </c>
      <c r="E13" s="96" t="s">
        <v>35</v>
      </c>
      <c r="F13" s="103"/>
    </row>
    <row r="14" spans="1:6" ht="18" customHeight="1">
      <c r="A14" s="98" t="s">
        <v>347</v>
      </c>
      <c r="B14" s="96" t="s">
        <v>30</v>
      </c>
      <c r="C14" s="101">
        <v>8.2</v>
      </c>
      <c r="D14" s="99" t="s">
        <v>348</v>
      </c>
      <c r="E14" s="96" t="s">
        <v>39</v>
      </c>
      <c r="F14" s="102">
        <v>1</v>
      </c>
    </row>
    <row r="15" spans="1:6" ht="18" customHeight="1">
      <c r="A15" s="98" t="s">
        <v>349</v>
      </c>
      <c r="B15" s="96" t="s">
        <v>33</v>
      </c>
      <c r="C15" s="101">
        <v>0</v>
      </c>
      <c r="D15" s="99" t="s">
        <v>350</v>
      </c>
      <c r="E15" s="96" t="s">
        <v>42</v>
      </c>
      <c r="F15" s="102"/>
    </row>
    <row r="16" spans="1:6" ht="18" customHeight="1">
      <c r="A16" s="98" t="s">
        <v>351</v>
      </c>
      <c r="B16" s="96" t="s">
        <v>37</v>
      </c>
      <c r="C16" s="96"/>
      <c r="D16" s="99" t="s">
        <v>352</v>
      </c>
      <c r="E16" s="96" t="s">
        <v>44</v>
      </c>
      <c r="F16" s="102"/>
    </row>
    <row r="17" spans="1:6" ht="18" customHeight="1">
      <c r="A17" s="98" t="s">
        <v>353</v>
      </c>
      <c r="B17" s="96" t="s">
        <v>41</v>
      </c>
      <c r="C17" s="104">
        <v>0</v>
      </c>
      <c r="D17" s="99" t="s">
        <v>354</v>
      </c>
      <c r="E17" s="96" t="s">
        <v>47</v>
      </c>
      <c r="F17" s="102">
        <v>1</v>
      </c>
    </row>
    <row r="18" spans="1:6" ht="18" customHeight="1">
      <c r="A18" s="98" t="s">
        <v>355</v>
      </c>
      <c r="B18" s="96" t="s">
        <v>43</v>
      </c>
      <c r="C18" s="104">
        <v>0</v>
      </c>
      <c r="D18" s="99" t="s">
        <v>356</v>
      </c>
      <c r="E18" s="96" t="s">
        <v>49</v>
      </c>
      <c r="F18" s="102"/>
    </row>
    <row r="19" spans="1:6" ht="18" customHeight="1">
      <c r="A19" s="98" t="s">
        <v>357</v>
      </c>
      <c r="B19" s="96" t="s">
        <v>45</v>
      </c>
      <c r="C19" s="104">
        <v>0</v>
      </c>
      <c r="D19" s="99" t="s">
        <v>358</v>
      </c>
      <c r="E19" s="96" t="s">
        <v>51</v>
      </c>
      <c r="F19" s="105"/>
    </row>
    <row r="20" spans="1:6" ht="18" customHeight="1">
      <c r="A20" s="98" t="s">
        <v>359</v>
      </c>
      <c r="B20" s="96" t="s">
        <v>48</v>
      </c>
      <c r="C20" s="104">
        <v>3</v>
      </c>
      <c r="D20" s="99" t="s">
        <v>358</v>
      </c>
      <c r="E20" s="96" t="s">
        <v>54</v>
      </c>
      <c r="F20" s="105"/>
    </row>
    <row r="21" spans="1:6" ht="18" customHeight="1">
      <c r="A21" s="98" t="s">
        <v>360</v>
      </c>
      <c r="B21" s="96" t="s">
        <v>50</v>
      </c>
      <c r="C21" s="104">
        <v>230</v>
      </c>
      <c r="D21" s="99" t="s">
        <v>358</v>
      </c>
      <c r="E21" s="96" t="s">
        <v>224</v>
      </c>
      <c r="F21" s="105"/>
    </row>
    <row r="22" spans="1:6" ht="18" customHeight="1">
      <c r="A22" s="98" t="s">
        <v>361</v>
      </c>
      <c r="B22" s="96" t="s">
        <v>53</v>
      </c>
      <c r="C22" s="104">
        <v>1666</v>
      </c>
      <c r="D22" s="99" t="s">
        <v>358</v>
      </c>
      <c r="E22" s="96" t="s">
        <v>237</v>
      </c>
      <c r="F22" s="105"/>
    </row>
    <row r="23" spans="1:6" ht="18" customHeight="1">
      <c r="A23" s="98" t="s">
        <v>362</v>
      </c>
      <c r="B23" s="96" t="s">
        <v>10</v>
      </c>
      <c r="C23" s="104">
        <v>0</v>
      </c>
      <c r="D23" s="99" t="s">
        <v>358</v>
      </c>
      <c r="E23" s="96" t="s">
        <v>238</v>
      </c>
      <c r="F23" s="105"/>
    </row>
    <row r="24" spans="1:6" ht="18" customHeight="1" thickBot="1">
      <c r="A24" s="106" t="s">
        <v>363</v>
      </c>
      <c r="B24" s="107" t="s">
        <v>170</v>
      </c>
      <c r="C24" s="108">
        <v>0</v>
      </c>
      <c r="D24" s="109" t="s">
        <v>358</v>
      </c>
      <c r="E24" s="107" t="s">
        <v>226</v>
      </c>
      <c r="F24" s="110"/>
    </row>
  </sheetData>
  <mergeCells count="5">
    <mergeCell ref="A2:F2"/>
    <mergeCell ref="B5:B6"/>
    <mergeCell ref="E5:E6"/>
    <mergeCell ref="E3:F3"/>
    <mergeCell ref="E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M12" sqref="M12"/>
    </sheetView>
  </sheetViews>
  <sheetFormatPr defaultColWidth="9.00390625" defaultRowHeight="14.25"/>
  <cols>
    <col min="1" max="3" width="7.00390625" style="0" customWidth="1"/>
    <col min="4" max="4" width="12.25390625" style="0" customWidth="1"/>
    <col min="6" max="6" width="17.125" style="0" customWidth="1"/>
    <col min="7" max="7" width="12.00390625" style="0" customWidth="1"/>
    <col min="8" max="8" width="16.25390625" style="0" customWidth="1"/>
    <col min="9" max="9" width="15.875" style="0" customWidth="1"/>
    <col min="10" max="10" width="18.50390625" style="0" customWidth="1"/>
  </cols>
  <sheetData>
    <row r="1" spans="1:10" ht="28.5" customHeight="1">
      <c r="A1" s="224" t="s">
        <v>389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21">
      <c r="A2" s="114"/>
      <c r="B2" s="115"/>
      <c r="C2" s="115"/>
      <c r="D2" s="115"/>
      <c r="E2" s="115"/>
      <c r="F2" s="115"/>
      <c r="G2" s="115"/>
      <c r="H2" s="115"/>
      <c r="I2" s="228" t="s">
        <v>388</v>
      </c>
      <c r="J2" s="228"/>
    </row>
    <row r="3" spans="1:10" ht="15">
      <c r="A3" s="86" t="s">
        <v>403</v>
      </c>
      <c r="B3" s="87"/>
      <c r="C3" s="87"/>
      <c r="D3" s="87"/>
      <c r="E3" s="87"/>
      <c r="F3" s="87"/>
      <c r="G3" s="87"/>
      <c r="H3" s="116"/>
      <c r="I3" s="229" t="s">
        <v>387</v>
      </c>
      <c r="J3" s="230"/>
    </row>
    <row r="4" spans="1:10" ht="19.5" customHeight="1">
      <c r="A4" s="226" t="s">
        <v>104</v>
      </c>
      <c r="B4" s="226"/>
      <c r="C4" s="226"/>
      <c r="D4" s="226"/>
      <c r="E4" s="226" t="s">
        <v>71</v>
      </c>
      <c r="F4" s="226" t="s">
        <v>275</v>
      </c>
      <c r="G4" s="226" t="s">
        <v>280</v>
      </c>
      <c r="H4" s="227" t="s">
        <v>364</v>
      </c>
      <c r="I4" s="227"/>
      <c r="J4" s="227"/>
    </row>
    <row r="5" spans="1:10" ht="19.5" customHeight="1">
      <c r="A5" s="226" t="s">
        <v>229</v>
      </c>
      <c r="B5" s="226"/>
      <c r="C5" s="226"/>
      <c r="D5" s="226" t="s">
        <v>60</v>
      </c>
      <c r="E5" s="226"/>
      <c r="F5" s="226"/>
      <c r="G5" s="226"/>
      <c r="H5" s="226" t="s">
        <v>234</v>
      </c>
      <c r="I5" s="226" t="s">
        <v>288</v>
      </c>
      <c r="J5" s="226" t="s">
        <v>313</v>
      </c>
    </row>
    <row r="6" spans="1:10" ht="19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</row>
    <row r="7" spans="1:10" ht="19.5" customHeight="1">
      <c r="A7" s="226"/>
      <c r="B7" s="226"/>
      <c r="C7" s="226"/>
      <c r="D7" s="226"/>
      <c r="E7" s="226"/>
      <c r="F7" s="226"/>
      <c r="G7" s="226"/>
      <c r="H7" s="226"/>
      <c r="I7" s="226"/>
      <c r="J7" s="226"/>
    </row>
    <row r="8" spans="1:10" ht="19.5" customHeight="1">
      <c r="A8" s="226" t="s">
        <v>67</v>
      </c>
      <c r="B8" s="226" t="s">
        <v>68</v>
      </c>
      <c r="C8" s="226" t="s">
        <v>69</v>
      </c>
      <c r="D8" s="88" t="s">
        <v>70</v>
      </c>
      <c r="E8" s="88" t="s">
        <v>6</v>
      </c>
      <c r="F8" s="88">
        <v>2</v>
      </c>
      <c r="G8" s="88">
        <v>3</v>
      </c>
      <c r="H8" s="88">
        <v>4</v>
      </c>
      <c r="I8" s="88">
        <v>5</v>
      </c>
      <c r="J8" s="88">
        <v>6</v>
      </c>
    </row>
    <row r="9" spans="1:10" ht="19.5" customHeight="1">
      <c r="A9" s="226"/>
      <c r="B9" s="226"/>
      <c r="C9" s="226"/>
      <c r="D9" s="88" t="s">
        <v>71</v>
      </c>
      <c r="E9" s="75">
        <f aca="true" t="shared" si="0" ref="E9:J9">E10</f>
        <v>15.989999999999998</v>
      </c>
      <c r="F9" s="75">
        <f t="shared" si="0"/>
        <v>0</v>
      </c>
      <c r="G9" s="75">
        <f t="shared" si="0"/>
        <v>8.2</v>
      </c>
      <c r="H9" s="75">
        <f t="shared" si="0"/>
        <v>7.79</v>
      </c>
      <c r="I9" s="75">
        <f t="shared" si="0"/>
        <v>7.79</v>
      </c>
      <c r="J9" s="75">
        <f t="shared" si="0"/>
        <v>0</v>
      </c>
    </row>
    <row r="10" spans="1:10" ht="21.75" customHeight="1">
      <c r="A10" s="231">
        <v>207</v>
      </c>
      <c r="B10" s="232"/>
      <c r="C10" s="233"/>
      <c r="D10" s="125" t="s">
        <v>404</v>
      </c>
      <c r="E10" s="75">
        <f>F10+G10+H10</f>
        <v>15.989999999999998</v>
      </c>
      <c r="F10" s="75">
        <f>F11</f>
        <v>0</v>
      </c>
      <c r="G10" s="75">
        <f>G11</f>
        <v>8.2</v>
      </c>
      <c r="H10" s="75">
        <f>I10+J10</f>
        <v>7.79</v>
      </c>
      <c r="I10" s="75">
        <f>I11</f>
        <v>7.79</v>
      </c>
      <c r="J10" s="75">
        <f>J11</f>
        <v>0</v>
      </c>
    </row>
    <row r="11" spans="1:10" ht="21.75" customHeight="1">
      <c r="A11" s="231">
        <v>20704</v>
      </c>
      <c r="B11" s="232"/>
      <c r="C11" s="233"/>
      <c r="D11" s="125" t="s">
        <v>407</v>
      </c>
      <c r="E11" s="75">
        <f>F11+G11+H11</f>
        <v>15.989999999999998</v>
      </c>
      <c r="F11" s="75">
        <f>F12+F13</f>
        <v>0</v>
      </c>
      <c r="G11" s="75">
        <f>G12+G13</f>
        <v>8.2</v>
      </c>
      <c r="H11" s="75">
        <f>I11+J11</f>
        <v>7.79</v>
      </c>
      <c r="I11" s="75">
        <f>I12+I13</f>
        <v>7.79</v>
      </c>
      <c r="J11" s="75">
        <f>J12+J13</f>
        <v>0</v>
      </c>
    </row>
    <row r="12" spans="1:10" ht="21.75" customHeight="1">
      <c r="A12" s="231">
        <v>2070401</v>
      </c>
      <c r="B12" s="232"/>
      <c r="C12" s="233"/>
      <c r="D12" s="125" t="s">
        <v>408</v>
      </c>
      <c r="E12" s="75">
        <f>F12+G12+H12</f>
        <v>4.5</v>
      </c>
      <c r="F12" s="75">
        <v>0</v>
      </c>
      <c r="G12" s="75">
        <v>2</v>
      </c>
      <c r="H12" s="75">
        <f>I12+J12</f>
        <v>2.5</v>
      </c>
      <c r="I12" s="75">
        <v>2.5</v>
      </c>
      <c r="J12" s="75">
        <v>0</v>
      </c>
    </row>
    <row r="13" spans="1:10" ht="21.75" customHeight="1">
      <c r="A13" s="231">
        <v>2070499</v>
      </c>
      <c r="B13" s="232"/>
      <c r="C13" s="233"/>
      <c r="D13" s="125" t="s">
        <v>413</v>
      </c>
      <c r="E13" s="75">
        <f>F13+G13+H13</f>
        <v>11.49</v>
      </c>
      <c r="F13" s="75">
        <v>0</v>
      </c>
      <c r="G13" s="75">
        <v>6.2</v>
      </c>
      <c r="H13" s="75">
        <f aca="true" t="shared" si="1" ref="H13:H20">I13+J13</f>
        <v>5.29</v>
      </c>
      <c r="I13" s="75">
        <v>5.29</v>
      </c>
      <c r="J13" s="75">
        <v>0</v>
      </c>
    </row>
    <row r="14" spans="1:10" ht="21.75" customHeight="1">
      <c r="A14" s="234"/>
      <c r="B14" s="235"/>
      <c r="C14" s="236"/>
      <c r="D14" s="75"/>
      <c r="E14" s="75"/>
      <c r="F14" s="75"/>
      <c r="G14" s="75"/>
      <c r="H14" s="75">
        <f t="shared" si="1"/>
        <v>0</v>
      </c>
      <c r="I14" s="75"/>
      <c r="J14" s="75"/>
    </row>
    <row r="15" spans="1:10" ht="21.75" customHeight="1">
      <c r="A15" s="234"/>
      <c r="B15" s="235"/>
      <c r="C15" s="236"/>
      <c r="D15" s="75"/>
      <c r="E15" s="75"/>
      <c r="F15" s="75"/>
      <c r="G15" s="75"/>
      <c r="H15" s="75">
        <f t="shared" si="1"/>
        <v>0</v>
      </c>
      <c r="I15" s="75"/>
      <c r="J15" s="75"/>
    </row>
    <row r="16" spans="1:10" ht="21.75" customHeight="1">
      <c r="A16" s="234"/>
      <c r="B16" s="235"/>
      <c r="C16" s="236"/>
      <c r="D16" s="75"/>
      <c r="E16" s="75"/>
      <c r="F16" s="75"/>
      <c r="G16" s="75"/>
      <c r="H16" s="75">
        <f t="shared" si="1"/>
        <v>0</v>
      </c>
      <c r="I16" s="75"/>
      <c r="J16" s="75"/>
    </row>
    <row r="17" spans="1:10" ht="21.75" customHeight="1">
      <c r="A17" s="234"/>
      <c r="B17" s="235"/>
      <c r="C17" s="236"/>
      <c r="D17" s="75"/>
      <c r="E17" s="75"/>
      <c r="F17" s="75"/>
      <c r="G17" s="75"/>
      <c r="H17" s="75">
        <f t="shared" si="1"/>
        <v>0</v>
      </c>
      <c r="I17" s="75"/>
      <c r="J17" s="75"/>
    </row>
    <row r="18" spans="1:10" ht="21.75" customHeight="1">
      <c r="A18" s="234"/>
      <c r="B18" s="235"/>
      <c r="C18" s="236"/>
      <c r="D18" s="75"/>
      <c r="E18" s="75"/>
      <c r="F18" s="75"/>
      <c r="G18" s="75"/>
      <c r="H18" s="75">
        <f t="shared" si="1"/>
        <v>0</v>
      </c>
      <c r="I18" s="75"/>
      <c r="J18" s="75"/>
    </row>
    <row r="19" spans="1:10" ht="21.75" customHeight="1">
      <c r="A19" s="234"/>
      <c r="B19" s="235"/>
      <c r="C19" s="236"/>
      <c r="D19" s="75"/>
      <c r="E19" s="75"/>
      <c r="F19" s="75"/>
      <c r="G19" s="75"/>
      <c r="H19" s="75">
        <f t="shared" si="1"/>
        <v>0</v>
      </c>
      <c r="I19" s="75"/>
      <c r="J19" s="75"/>
    </row>
    <row r="20" spans="1:10" ht="21.75" customHeight="1">
      <c r="A20" s="234"/>
      <c r="B20" s="235"/>
      <c r="C20" s="236"/>
      <c r="D20" s="75"/>
      <c r="E20" s="75"/>
      <c r="F20" s="75"/>
      <c r="G20" s="75"/>
      <c r="H20" s="75">
        <f t="shared" si="1"/>
        <v>0</v>
      </c>
      <c r="I20" s="75"/>
      <c r="J20" s="75"/>
    </row>
  </sheetData>
  <mergeCells count="27">
    <mergeCell ref="A18:C18"/>
    <mergeCell ref="A19:C19"/>
    <mergeCell ref="A20:C20"/>
    <mergeCell ref="A14:C14"/>
    <mergeCell ref="A15:C15"/>
    <mergeCell ref="A16:C16"/>
    <mergeCell ref="A17:C17"/>
    <mergeCell ref="A10:C10"/>
    <mergeCell ref="A11:C11"/>
    <mergeCell ref="A12:C12"/>
    <mergeCell ref="A13:C13"/>
    <mergeCell ref="I2:J2"/>
    <mergeCell ref="I3:J3"/>
    <mergeCell ref="J5:J7"/>
    <mergeCell ref="A8:A9"/>
    <mergeCell ref="B8:B9"/>
    <mergeCell ref="C8:C9"/>
    <mergeCell ref="A1:J1"/>
    <mergeCell ref="A4:D4"/>
    <mergeCell ref="E4:E7"/>
    <mergeCell ref="F4:F7"/>
    <mergeCell ref="G4:G7"/>
    <mergeCell ref="H4:J4"/>
    <mergeCell ref="A5:C7"/>
    <mergeCell ref="D5:D7"/>
    <mergeCell ref="H5:H7"/>
    <mergeCell ref="I5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="150" zoomScaleNormal="150" zoomScaleSheetLayoutView="100" workbookViewId="0" topLeftCell="A1">
      <selection activeCell="A2" sqref="A2"/>
    </sheetView>
  </sheetViews>
  <sheetFormatPr defaultColWidth="9.00390625" defaultRowHeight="14.25"/>
  <cols>
    <col min="1" max="1" width="9.375" style="40" customWidth="1"/>
    <col min="2" max="3" width="9.00390625" style="40" customWidth="1"/>
    <col min="4" max="4" width="11.00390625" style="40" customWidth="1"/>
    <col min="5" max="5" width="9.00390625" style="40" customWidth="1"/>
    <col min="6" max="6" width="8.50390625" style="40" customWidth="1"/>
    <col min="7" max="7" width="15.875" style="40" customWidth="1"/>
    <col min="8" max="16384" width="9.00390625" style="40" customWidth="1"/>
  </cols>
  <sheetData>
    <row r="1" spans="1:9" ht="20.25">
      <c r="A1" s="156" t="s">
        <v>378</v>
      </c>
      <c r="B1" s="156"/>
      <c r="C1" s="156"/>
      <c r="D1" s="156"/>
      <c r="E1" s="156"/>
      <c r="F1" s="156"/>
      <c r="G1" s="156"/>
      <c r="H1" s="156"/>
      <c r="I1" s="156"/>
    </row>
    <row r="2" spans="1:9" ht="20.25">
      <c r="A2" s="39"/>
      <c r="B2" s="39"/>
      <c r="C2" s="39"/>
      <c r="D2" s="39"/>
      <c r="E2" s="39"/>
      <c r="F2" s="39"/>
      <c r="G2" s="39"/>
      <c r="H2" s="162" t="s">
        <v>228</v>
      </c>
      <c r="I2" s="162"/>
    </row>
    <row r="3" spans="1:9" ht="15" thickBot="1">
      <c r="A3" s="157" t="s">
        <v>403</v>
      </c>
      <c r="B3" s="157"/>
      <c r="C3" s="157"/>
      <c r="D3" s="41"/>
      <c r="E3" s="42"/>
      <c r="F3" s="42"/>
      <c r="G3" s="42"/>
      <c r="H3" s="42"/>
      <c r="I3" s="43" t="s">
        <v>101</v>
      </c>
    </row>
    <row r="4" spans="1:9" ht="15.75" customHeight="1">
      <c r="A4" s="158" t="s">
        <v>102</v>
      </c>
      <c r="B4" s="159"/>
      <c r="C4" s="159"/>
      <c r="D4" s="159" t="s">
        <v>103</v>
      </c>
      <c r="E4" s="159"/>
      <c r="F4" s="159"/>
      <c r="G4" s="159"/>
      <c r="H4" s="159"/>
      <c r="I4" s="160"/>
    </row>
    <row r="5" spans="1:9" ht="15.75" customHeight="1">
      <c r="A5" s="44" t="s">
        <v>104</v>
      </c>
      <c r="B5" s="45" t="s">
        <v>4</v>
      </c>
      <c r="C5" s="45" t="s">
        <v>105</v>
      </c>
      <c r="D5" s="45" t="s">
        <v>106</v>
      </c>
      <c r="E5" s="45" t="s">
        <v>4</v>
      </c>
      <c r="F5" s="45" t="s">
        <v>105</v>
      </c>
      <c r="G5" s="45" t="s">
        <v>107</v>
      </c>
      <c r="H5" s="45" t="s">
        <v>4</v>
      </c>
      <c r="I5" s="46" t="s">
        <v>105</v>
      </c>
    </row>
    <row r="6" spans="1:9" ht="15.75" customHeight="1">
      <c r="A6" s="44" t="s">
        <v>70</v>
      </c>
      <c r="B6" s="45"/>
      <c r="C6" s="45">
        <v>1</v>
      </c>
      <c r="D6" s="45" t="s">
        <v>70</v>
      </c>
      <c r="E6" s="45"/>
      <c r="F6" s="45">
        <v>2</v>
      </c>
      <c r="G6" s="45" t="s">
        <v>70</v>
      </c>
      <c r="H6" s="45"/>
      <c r="I6" s="46">
        <v>3</v>
      </c>
    </row>
    <row r="7" spans="1:9" ht="15.75" customHeight="1">
      <c r="A7" s="47" t="s">
        <v>8</v>
      </c>
      <c r="B7" s="45" t="s">
        <v>6</v>
      </c>
      <c r="C7" s="48">
        <v>1398.76</v>
      </c>
      <c r="D7" s="49" t="s">
        <v>9</v>
      </c>
      <c r="E7" s="45" t="s">
        <v>108</v>
      </c>
      <c r="F7" s="48"/>
      <c r="G7" s="49" t="s">
        <v>109</v>
      </c>
      <c r="H7" s="45" t="s">
        <v>110</v>
      </c>
      <c r="I7" s="50">
        <f>I8+I9</f>
        <v>1080.55</v>
      </c>
    </row>
    <row r="8" spans="1:9" ht="15.75" customHeight="1">
      <c r="A8" s="47" t="s">
        <v>111</v>
      </c>
      <c r="B8" s="45" t="s">
        <v>7</v>
      </c>
      <c r="C8" s="48"/>
      <c r="D8" s="49" t="s">
        <v>11</v>
      </c>
      <c r="E8" s="45" t="s">
        <v>112</v>
      </c>
      <c r="F8" s="51"/>
      <c r="G8" s="49" t="s">
        <v>113</v>
      </c>
      <c r="H8" s="45" t="s">
        <v>114</v>
      </c>
      <c r="I8" s="50">
        <v>829.99</v>
      </c>
    </row>
    <row r="9" spans="1:9" ht="15.75" customHeight="1">
      <c r="A9" s="47" t="s">
        <v>12</v>
      </c>
      <c r="B9" s="45" t="s">
        <v>13</v>
      </c>
      <c r="C9" s="48"/>
      <c r="D9" s="49" t="s">
        <v>14</v>
      </c>
      <c r="E9" s="45" t="s">
        <v>115</v>
      </c>
      <c r="F9" s="48"/>
      <c r="G9" s="49" t="s">
        <v>116</v>
      </c>
      <c r="H9" s="45" t="s">
        <v>117</v>
      </c>
      <c r="I9" s="50">
        <v>250.56</v>
      </c>
    </row>
    <row r="10" spans="1:9" ht="15.75" customHeight="1">
      <c r="A10" s="47" t="s">
        <v>15</v>
      </c>
      <c r="B10" s="45" t="s">
        <v>16</v>
      </c>
      <c r="C10" s="48"/>
      <c r="D10" s="49" t="s">
        <v>17</v>
      </c>
      <c r="E10" s="45" t="s">
        <v>118</v>
      </c>
      <c r="F10" s="48"/>
      <c r="G10" s="49" t="s">
        <v>119</v>
      </c>
      <c r="H10" s="45" t="s">
        <v>120</v>
      </c>
      <c r="I10" s="50">
        <f>I11+I12</f>
        <v>318.21</v>
      </c>
    </row>
    <row r="11" spans="1:9" ht="15.75" customHeight="1">
      <c r="A11" s="47" t="s">
        <v>19</v>
      </c>
      <c r="B11" s="45" t="s">
        <v>20</v>
      </c>
      <c r="C11" s="48"/>
      <c r="D11" s="49" t="s">
        <v>21</v>
      </c>
      <c r="E11" s="45" t="s">
        <v>121</v>
      </c>
      <c r="F11" s="48"/>
      <c r="G11" s="49" t="s">
        <v>122</v>
      </c>
      <c r="H11" s="45" t="s">
        <v>123</v>
      </c>
      <c r="I11" s="50"/>
    </row>
    <row r="12" spans="1:9" ht="15.75" customHeight="1">
      <c r="A12" s="47" t="s">
        <v>23</v>
      </c>
      <c r="B12" s="45" t="s">
        <v>24</v>
      </c>
      <c r="C12" s="48"/>
      <c r="D12" s="49" t="s">
        <v>25</v>
      </c>
      <c r="E12" s="45" t="s">
        <v>124</v>
      </c>
      <c r="F12" s="48"/>
      <c r="G12" s="49" t="s">
        <v>125</v>
      </c>
      <c r="H12" s="45" t="s">
        <v>126</v>
      </c>
      <c r="I12" s="50">
        <v>318.21</v>
      </c>
    </row>
    <row r="13" spans="1:9" ht="15.75" customHeight="1">
      <c r="A13" s="47" t="s">
        <v>27</v>
      </c>
      <c r="B13" s="45" t="s">
        <v>28</v>
      </c>
      <c r="C13" s="48"/>
      <c r="D13" s="49" t="s">
        <v>127</v>
      </c>
      <c r="E13" s="45" t="s">
        <v>128</v>
      </c>
      <c r="F13" s="48">
        <v>1347.37</v>
      </c>
      <c r="G13" s="49" t="s">
        <v>129</v>
      </c>
      <c r="H13" s="45" t="s">
        <v>130</v>
      </c>
      <c r="I13" s="50"/>
    </row>
    <row r="14" spans="1:9" ht="15.75" customHeight="1">
      <c r="A14" s="52"/>
      <c r="B14" s="45" t="s">
        <v>30</v>
      </c>
      <c r="C14" s="51"/>
      <c r="D14" s="49" t="s">
        <v>131</v>
      </c>
      <c r="E14" s="45" t="s">
        <v>132</v>
      </c>
      <c r="F14" s="48">
        <v>28.84</v>
      </c>
      <c r="G14" s="49" t="s">
        <v>133</v>
      </c>
      <c r="H14" s="45" t="s">
        <v>134</v>
      </c>
      <c r="I14" s="50"/>
    </row>
    <row r="15" spans="1:9" ht="15.75" customHeight="1">
      <c r="A15" s="47"/>
      <c r="B15" s="45" t="s">
        <v>33</v>
      </c>
      <c r="C15" s="51"/>
      <c r="D15" s="49" t="s">
        <v>135</v>
      </c>
      <c r="E15" s="45" t="s">
        <v>136</v>
      </c>
      <c r="F15" s="48">
        <v>4.25</v>
      </c>
      <c r="G15" s="49" t="s">
        <v>137</v>
      </c>
      <c r="H15" s="45" t="s">
        <v>138</v>
      </c>
      <c r="I15" s="50"/>
    </row>
    <row r="16" spans="1:9" ht="15.75" customHeight="1">
      <c r="A16" s="47"/>
      <c r="B16" s="45" t="s">
        <v>37</v>
      </c>
      <c r="C16" s="51"/>
      <c r="D16" s="49" t="s">
        <v>139</v>
      </c>
      <c r="E16" s="45" t="s">
        <v>140</v>
      </c>
      <c r="F16" s="48"/>
      <c r="G16" s="49"/>
      <c r="H16" s="45" t="s">
        <v>141</v>
      </c>
      <c r="I16" s="53"/>
    </row>
    <row r="17" spans="1:9" ht="15.75" customHeight="1">
      <c r="A17" s="47"/>
      <c r="B17" s="45" t="s">
        <v>41</v>
      </c>
      <c r="C17" s="51"/>
      <c r="D17" s="49" t="s">
        <v>142</v>
      </c>
      <c r="E17" s="45" t="s">
        <v>143</v>
      </c>
      <c r="F17" s="48"/>
      <c r="G17" s="45" t="s">
        <v>144</v>
      </c>
      <c r="H17" s="45" t="s">
        <v>145</v>
      </c>
      <c r="I17" s="46"/>
    </row>
    <row r="18" spans="1:9" ht="15.75" customHeight="1">
      <c r="A18" s="47"/>
      <c r="B18" s="45" t="s">
        <v>43</v>
      </c>
      <c r="C18" s="51"/>
      <c r="D18" s="49" t="s">
        <v>146</v>
      </c>
      <c r="E18" s="45" t="s">
        <v>147</v>
      </c>
      <c r="F18" s="48"/>
      <c r="G18" s="49" t="s">
        <v>148</v>
      </c>
      <c r="H18" s="45" t="s">
        <v>149</v>
      </c>
      <c r="I18" s="50">
        <f>I7+I10+I13+I14+I15</f>
        <v>1398.76</v>
      </c>
    </row>
    <row r="19" spans="1:9" ht="15.75" customHeight="1">
      <c r="A19" s="47"/>
      <c r="B19" s="45" t="s">
        <v>45</v>
      </c>
      <c r="C19" s="51"/>
      <c r="D19" s="49" t="s">
        <v>150</v>
      </c>
      <c r="E19" s="45" t="s">
        <v>151</v>
      </c>
      <c r="F19" s="48"/>
      <c r="G19" s="49" t="s">
        <v>152</v>
      </c>
      <c r="H19" s="45" t="s">
        <v>153</v>
      </c>
      <c r="I19" s="50">
        <v>712.99</v>
      </c>
    </row>
    <row r="20" spans="1:9" ht="15.75" customHeight="1">
      <c r="A20" s="47"/>
      <c r="B20" s="45" t="s">
        <v>48</v>
      </c>
      <c r="C20" s="51"/>
      <c r="D20" s="49" t="s">
        <v>154</v>
      </c>
      <c r="E20" s="45" t="s">
        <v>155</v>
      </c>
      <c r="F20" s="48"/>
      <c r="G20" s="49" t="s">
        <v>156</v>
      </c>
      <c r="H20" s="45" t="s">
        <v>157</v>
      </c>
      <c r="I20" s="50">
        <v>227.11</v>
      </c>
    </row>
    <row r="21" spans="1:9" ht="15.75" customHeight="1">
      <c r="A21" s="47"/>
      <c r="B21" s="45" t="s">
        <v>50</v>
      </c>
      <c r="C21" s="51"/>
      <c r="D21" s="49" t="s">
        <v>158</v>
      </c>
      <c r="E21" s="45" t="s">
        <v>159</v>
      </c>
      <c r="F21" s="48"/>
      <c r="G21" s="49" t="s">
        <v>160</v>
      </c>
      <c r="H21" s="45" t="s">
        <v>161</v>
      </c>
      <c r="I21" s="50">
        <v>117</v>
      </c>
    </row>
    <row r="22" spans="1:9" ht="15.75" customHeight="1">
      <c r="A22" s="47"/>
      <c r="B22" s="45" t="s">
        <v>53</v>
      </c>
      <c r="C22" s="51"/>
      <c r="D22" s="49" t="s">
        <v>162</v>
      </c>
      <c r="E22" s="45" t="s">
        <v>163</v>
      </c>
      <c r="F22" s="48"/>
      <c r="G22" s="49" t="s">
        <v>164</v>
      </c>
      <c r="H22" s="45" t="s">
        <v>165</v>
      </c>
      <c r="I22" s="50">
        <v>99</v>
      </c>
    </row>
    <row r="23" spans="1:9" ht="15.75" customHeight="1">
      <c r="A23" s="47"/>
      <c r="B23" s="45" t="s">
        <v>10</v>
      </c>
      <c r="C23" s="51"/>
      <c r="D23" s="49" t="s">
        <v>166</v>
      </c>
      <c r="E23" s="45" t="s">
        <v>167</v>
      </c>
      <c r="F23" s="51"/>
      <c r="G23" s="49" t="s">
        <v>168</v>
      </c>
      <c r="H23" s="45" t="s">
        <v>169</v>
      </c>
      <c r="I23" s="50"/>
    </row>
    <row r="24" spans="1:9" ht="15.75" customHeight="1">
      <c r="A24" s="47"/>
      <c r="B24" s="45" t="s">
        <v>170</v>
      </c>
      <c r="C24" s="51"/>
      <c r="D24" s="49" t="s">
        <v>171</v>
      </c>
      <c r="E24" s="45" t="s">
        <v>172</v>
      </c>
      <c r="F24" s="48"/>
      <c r="G24" s="49" t="s">
        <v>173</v>
      </c>
      <c r="H24" s="45" t="s">
        <v>174</v>
      </c>
      <c r="I24" s="50">
        <v>41.28</v>
      </c>
    </row>
    <row r="25" spans="1:9" ht="15.75" customHeight="1">
      <c r="A25" s="47"/>
      <c r="B25" s="45" t="s">
        <v>175</v>
      </c>
      <c r="C25" s="51"/>
      <c r="D25" s="49" t="s">
        <v>176</v>
      </c>
      <c r="E25" s="45" t="s">
        <v>177</v>
      </c>
      <c r="F25" s="48">
        <v>18.3</v>
      </c>
      <c r="G25" s="49" t="s">
        <v>178</v>
      </c>
      <c r="H25" s="45" t="s">
        <v>179</v>
      </c>
      <c r="I25" s="50"/>
    </row>
    <row r="26" spans="1:9" ht="15.75" customHeight="1">
      <c r="A26" s="47"/>
      <c r="B26" s="45" t="s">
        <v>18</v>
      </c>
      <c r="C26" s="51"/>
      <c r="D26" s="49" t="s">
        <v>180</v>
      </c>
      <c r="E26" s="45" t="s">
        <v>181</v>
      </c>
      <c r="F26" s="48"/>
      <c r="G26" s="49" t="s">
        <v>182</v>
      </c>
      <c r="H26" s="45" t="s">
        <v>183</v>
      </c>
      <c r="I26" s="50">
        <v>201.38</v>
      </c>
    </row>
    <row r="27" spans="1:9" ht="15.75" customHeight="1">
      <c r="A27" s="47"/>
      <c r="B27" s="45" t="s">
        <v>22</v>
      </c>
      <c r="C27" s="51"/>
      <c r="D27" s="49" t="s">
        <v>184</v>
      </c>
      <c r="E27" s="45" t="s">
        <v>185</v>
      </c>
      <c r="F27" s="48"/>
      <c r="G27" s="49" t="s">
        <v>186</v>
      </c>
      <c r="H27" s="45" t="s">
        <v>187</v>
      </c>
      <c r="I27" s="53"/>
    </row>
    <row r="28" spans="1:9" ht="15.75" customHeight="1">
      <c r="A28" s="47"/>
      <c r="B28" s="45" t="s">
        <v>26</v>
      </c>
      <c r="C28" s="51"/>
      <c r="D28" s="49" t="s">
        <v>188</v>
      </c>
      <c r="E28" s="45" t="s">
        <v>189</v>
      </c>
      <c r="F28" s="48"/>
      <c r="G28" s="49" t="s">
        <v>190</v>
      </c>
      <c r="H28" s="45" t="s">
        <v>191</v>
      </c>
      <c r="I28" s="53"/>
    </row>
    <row r="29" spans="1:9" ht="15.75" customHeight="1">
      <c r="A29" s="47"/>
      <c r="B29" s="45" t="s">
        <v>29</v>
      </c>
      <c r="C29" s="51"/>
      <c r="D29" s="49"/>
      <c r="E29" s="45" t="s">
        <v>192</v>
      </c>
      <c r="F29" s="51"/>
      <c r="G29" s="49"/>
      <c r="H29" s="45" t="s">
        <v>193</v>
      </c>
      <c r="I29" s="53"/>
    </row>
    <row r="30" spans="1:9" ht="15.75" customHeight="1">
      <c r="A30" s="54" t="s">
        <v>32</v>
      </c>
      <c r="B30" s="45" t="s">
        <v>31</v>
      </c>
      <c r="C30" s="48">
        <f>C7+C9+C10+C11+C12+C13</f>
        <v>1398.76</v>
      </c>
      <c r="D30" s="163" t="s">
        <v>34</v>
      </c>
      <c r="E30" s="163"/>
      <c r="F30" s="163"/>
      <c r="G30" s="163"/>
      <c r="H30" s="45" t="s">
        <v>194</v>
      </c>
      <c r="I30" s="50">
        <f>I19+I20+I21+I22+I23+I24+I25+I26+I27+I28</f>
        <v>1398.7599999999998</v>
      </c>
    </row>
    <row r="31" spans="1:9" ht="15.75" customHeight="1">
      <c r="A31" s="47" t="s">
        <v>195</v>
      </c>
      <c r="B31" s="45" t="s">
        <v>35</v>
      </c>
      <c r="C31" s="48"/>
      <c r="D31" s="155" t="s">
        <v>196</v>
      </c>
      <c r="E31" s="155"/>
      <c r="F31" s="155"/>
      <c r="G31" s="155"/>
      <c r="H31" s="45" t="s">
        <v>197</v>
      </c>
      <c r="I31" s="50"/>
    </row>
    <row r="32" spans="1:9" ht="15.75" customHeight="1">
      <c r="A32" s="47" t="s">
        <v>198</v>
      </c>
      <c r="B32" s="45" t="s">
        <v>39</v>
      </c>
      <c r="C32" s="48"/>
      <c r="D32" s="155" t="s">
        <v>199</v>
      </c>
      <c r="E32" s="155" t="s">
        <v>200</v>
      </c>
      <c r="F32" s="155"/>
      <c r="G32" s="155" t="s">
        <v>201</v>
      </c>
      <c r="H32" s="45" t="s">
        <v>202</v>
      </c>
      <c r="I32" s="50"/>
    </row>
    <row r="33" spans="1:9" ht="15.75" customHeight="1">
      <c r="A33" s="47" t="s">
        <v>203</v>
      </c>
      <c r="B33" s="45" t="s">
        <v>42</v>
      </c>
      <c r="C33" s="48"/>
      <c r="D33" s="155" t="s">
        <v>204</v>
      </c>
      <c r="E33" s="155" t="s">
        <v>205</v>
      </c>
      <c r="F33" s="155"/>
      <c r="G33" s="155" t="s">
        <v>206</v>
      </c>
      <c r="H33" s="45" t="s">
        <v>207</v>
      </c>
      <c r="I33" s="50"/>
    </row>
    <row r="34" spans="1:9" ht="15.75" customHeight="1">
      <c r="A34" s="47" t="s">
        <v>208</v>
      </c>
      <c r="B34" s="45" t="s">
        <v>44</v>
      </c>
      <c r="C34" s="48"/>
      <c r="D34" s="155" t="s">
        <v>209</v>
      </c>
      <c r="E34" s="155" t="s">
        <v>210</v>
      </c>
      <c r="F34" s="155"/>
      <c r="G34" s="155" t="s">
        <v>211</v>
      </c>
      <c r="H34" s="45" t="s">
        <v>212</v>
      </c>
      <c r="I34" s="50"/>
    </row>
    <row r="35" spans="1:9" ht="15.75" customHeight="1">
      <c r="A35" s="47" t="s">
        <v>213</v>
      </c>
      <c r="B35" s="45" t="s">
        <v>47</v>
      </c>
      <c r="C35" s="48"/>
      <c r="D35" s="155" t="s">
        <v>214</v>
      </c>
      <c r="E35" s="155" t="s">
        <v>215</v>
      </c>
      <c r="F35" s="155"/>
      <c r="G35" s="155" t="s">
        <v>216</v>
      </c>
      <c r="H35" s="45" t="s">
        <v>217</v>
      </c>
      <c r="I35" s="53"/>
    </row>
    <row r="36" spans="1:9" ht="15.75" customHeight="1">
      <c r="A36" s="47"/>
      <c r="B36" s="45" t="s">
        <v>49</v>
      </c>
      <c r="C36" s="51"/>
      <c r="D36" s="155" t="s">
        <v>218</v>
      </c>
      <c r="E36" s="155" t="s">
        <v>219</v>
      </c>
      <c r="F36" s="155"/>
      <c r="G36" s="155" t="s">
        <v>220</v>
      </c>
      <c r="H36" s="45" t="s">
        <v>221</v>
      </c>
      <c r="I36" s="50"/>
    </row>
    <row r="37" spans="1:9" ht="15.75" customHeight="1">
      <c r="A37" s="47"/>
      <c r="B37" s="45" t="s">
        <v>51</v>
      </c>
      <c r="C37" s="51"/>
      <c r="D37" s="155" t="s">
        <v>203</v>
      </c>
      <c r="E37" s="155"/>
      <c r="F37" s="155"/>
      <c r="G37" s="155"/>
      <c r="H37" s="45" t="s">
        <v>222</v>
      </c>
      <c r="I37" s="50"/>
    </row>
    <row r="38" spans="1:9" ht="15.75" customHeight="1">
      <c r="A38" s="47"/>
      <c r="B38" s="45" t="s">
        <v>54</v>
      </c>
      <c r="C38" s="51"/>
      <c r="D38" s="155" t="s">
        <v>208</v>
      </c>
      <c r="E38" s="155"/>
      <c r="F38" s="155"/>
      <c r="G38" s="155"/>
      <c r="H38" s="45" t="s">
        <v>223</v>
      </c>
      <c r="I38" s="50"/>
    </row>
    <row r="39" spans="1:9" ht="15.75" customHeight="1">
      <c r="A39" s="47"/>
      <c r="B39" s="45" t="s">
        <v>224</v>
      </c>
      <c r="C39" s="51"/>
      <c r="D39" s="155" t="s">
        <v>213</v>
      </c>
      <c r="E39" s="155"/>
      <c r="F39" s="155"/>
      <c r="G39" s="155"/>
      <c r="H39" s="45" t="s">
        <v>225</v>
      </c>
      <c r="I39" s="50"/>
    </row>
    <row r="40" spans="1:9" ht="15.75" customHeight="1" thickBot="1">
      <c r="A40" s="55" t="s">
        <v>52</v>
      </c>
      <c r="B40" s="56" t="s">
        <v>226</v>
      </c>
      <c r="C40" s="57">
        <f>C30+C31+C32+C33+C34+C35</f>
        <v>1398.76</v>
      </c>
      <c r="D40" s="161" t="s">
        <v>52</v>
      </c>
      <c r="E40" s="161"/>
      <c r="F40" s="161"/>
      <c r="G40" s="161"/>
      <c r="H40" s="56" t="s">
        <v>227</v>
      </c>
      <c r="I40" s="58">
        <f>I30+I31+I36</f>
        <v>1398.7599999999998</v>
      </c>
    </row>
    <row r="41" ht="14.25">
      <c r="A41" s="11" t="s">
        <v>55</v>
      </c>
    </row>
    <row r="42" ht="14.25">
      <c r="A42" s="10" t="s">
        <v>56</v>
      </c>
    </row>
    <row r="43" ht="14.25">
      <c r="A43" s="3" t="s">
        <v>57</v>
      </c>
    </row>
  </sheetData>
  <mergeCells count="16">
    <mergeCell ref="D38:G38"/>
    <mergeCell ref="D39:G39"/>
    <mergeCell ref="D40:G40"/>
    <mergeCell ref="H2:I2"/>
    <mergeCell ref="D34:G34"/>
    <mergeCell ref="D35:G35"/>
    <mergeCell ref="D36:G36"/>
    <mergeCell ref="D37:G37"/>
    <mergeCell ref="D30:G30"/>
    <mergeCell ref="D31:G31"/>
    <mergeCell ref="D32:G32"/>
    <mergeCell ref="D33:G33"/>
    <mergeCell ref="A1:I1"/>
    <mergeCell ref="A3:C3"/>
    <mergeCell ref="A4:C4"/>
    <mergeCell ref="D4:I4"/>
  </mergeCells>
  <printOptions horizontalCentered="1"/>
  <pageMargins left="0.39305555555555555" right="0.28" top="0.7868055555555555" bottom="0.9840277777777777" header="0.5111111111111111" footer="0.5111111111111111"/>
  <pageSetup horizontalDpi="300" verticalDpi="300" orientation="portrait" paperSize="9" r:id="rId1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SheetLayoutView="160" workbookViewId="0" topLeftCell="A1">
      <selection activeCell="E27" sqref="E27"/>
    </sheetView>
  </sheetViews>
  <sheetFormatPr defaultColWidth="9.00390625" defaultRowHeight="14.25"/>
  <cols>
    <col min="1" max="3" width="4.625" style="14" customWidth="1"/>
    <col min="4" max="4" width="15.125" style="14" customWidth="1"/>
    <col min="5" max="11" width="13.625" style="14" customWidth="1"/>
    <col min="12" max="16384" width="9.00390625" style="14" bestFit="1" customWidth="1"/>
  </cols>
  <sheetData>
    <row r="1" ht="14.25">
      <c r="A1" s="12"/>
    </row>
    <row r="2" spans="1:11" s="20" customFormat="1" ht="27" customHeight="1">
      <c r="A2" s="164" t="s">
        <v>379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1:11" ht="15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28" t="s">
        <v>58</v>
      </c>
    </row>
    <row r="4" spans="1:11" ht="15.75" customHeight="1">
      <c r="A4" s="59" t="s">
        <v>403</v>
      </c>
      <c r="B4" s="18"/>
      <c r="C4" s="18"/>
      <c r="D4" s="18"/>
      <c r="E4" s="18"/>
      <c r="F4" s="18"/>
      <c r="G4" s="18"/>
      <c r="H4" s="18"/>
      <c r="I4" s="18"/>
      <c r="J4" s="18"/>
      <c r="K4" s="28" t="s">
        <v>0</v>
      </c>
    </row>
    <row r="5" spans="1:11" ht="18.75" customHeight="1">
      <c r="A5" s="169" t="s">
        <v>232</v>
      </c>
      <c r="B5" s="169"/>
      <c r="C5" s="169"/>
      <c r="D5" s="169"/>
      <c r="E5" s="170" t="s">
        <v>32</v>
      </c>
      <c r="F5" s="172" t="s">
        <v>61</v>
      </c>
      <c r="G5" s="170" t="s">
        <v>62</v>
      </c>
      <c r="H5" s="176" t="s">
        <v>63</v>
      </c>
      <c r="I5" s="176" t="s">
        <v>64</v>
      </c>
      <c r="J5" s="172" t="s">
        <v>65</v>
      </c>
      <c r="K5" s="174" t="s">
        <v>66</v>
      </c>
    </row>
    <row r="6" spans="1:11" s="17" customFormat="1" ht="31.5" customHeight="1">
      <c r="A6" s="165" t="s">
        <v>230</v>
      </c>
      <c r="B6" s="165"/>
      <c r="C6" s="165"/>
      <c r="D6" s="29" t="s">
        <v>60</v>
      </c>
      <c r="E6" s="171"/>
      <c r="F6" s="173"/>
      <c r="G6" s="171"/>
      <c r="H6" s="177"/>
      <c r="I6" s="177"/>
      <c r="J6" s="173"/>
      <c r="K6" s="175"/>
    </row>
    <row r="7" spans="1:11" ht="13.5" customHeight="1">
      <c r="A7" s="167" t="s">
        <v>67</v>
      </c>
      <c r="B7" s="167" t="s">
        <v>68</v>
      </c>
      <c r="C7" s="167" t="s">
        <v>69</v>
      </c>
      <c r="D7" s="36" t="s">
        <v>70</v>
      </c>
      <c r="E7" s="36" t="s">
        <v>6</v>
      </c>
      <c r="F7" s="36" t="s">
        <v>7</v>
      </c>
      <c r="G7" s="36" t="s">
        <v>13</v>
      </c>
      <c r="H7" s="36" t="s">
        <v>16</v>
      </c>
      <c r="I7" s="36" t="s">
        <v>20</v>
      </c>
      <c r="J7" s="36" t="s">
        <v>24</v>
      </c>
      <c r="K7" s="36" t="s">
        <v>28</v>
      </c>
    </row>
    <row r="8" spans="1:11" ht="13.5" customHeight="1">
      <c r="A8" s="168"/>
      <c r="B8" s="168"/>
      <c r="C8" s="168"/>
      <c r="D8" s="36" t="s">
        <v>71</v>
      </c>
      <c r="E8" s="27">
        <f>F8+G8+H8+I8+J8+K8</f>
        <v>1398.7599999999998</v>
      </c>
      <c r="F8" s="27">
        <f>F9+F19+F25+F28</f>
        <v>1398.7599999999998</v>
      </c>
      <c r="G8" s="27"/>
      <c r="H8" s="27"/>
      <c r="I8" s="27"/>
      <c r="J8" s="27"/>
      <c r="K8" s="27"/>
    </row>
    <row r="9" spans="1:11" ht="13.5" customHeight="1">
      <c r="A9" s="166">
        <v>207</v>
      </c>
      <c r="B9" s="166"/>
      <c r="C9" s="166"/>
      <c r="D9" s="16" t="s">
        <v>404</v>
      </c>
      <c r="E9" s="27">
        <f>F9+G9+H9+I9+J9+K9</f>
        <v>1347.37</v>
      </c>
      <c r="F9" s="27">
        <f>F10+F12</f>
        <v>1347.37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13.5" customHeight="1">
      <c r="A10" s="166">
        <v>20701</v>
      </c>
      <c r="B10" s="166"/>
      <c r="C10" s="166"/>
      <c r="D10" s="16" t="s">
        <v>405</v>
      </c>
      <c r="E10" s="27">
        <f>F10+G10+H10+I10+J10+K10</f>
        <v>15</v>
      </c>
      <c r="F10" s="27">
        <f>F11</f>
        <v>15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ht="13.5" customHeight="1">
      <c r="A11" s="166">
        <v>2070199</v>
      </c>
      <c r="B11" s="166"/>
      <c r="C11" s="166"/>
      <c r="D11" s="16" t="s">
        <v>406</v>
      </c>
      <c r="E11" s="27">
        <f>F11+G11+H11+I11+J11+K11</f>
        <v>15</v>
      </c>
      <c r="F11" s="27">
        <v>15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3.5" customHeight="1">
      <c r="A12" s="166">
        <v>20704</v>
      </c>
      <c r="B12" s="166"/>
      <c r="C12" s="166"/>
      <c r="D12" s="16" t="s">
        <v>407</v>
      </c>
      <c r="E12" s="27">
        <f aca="true" t="shared" si="0" ref="E12:E30">F12+G12+H12+I12+J12+K12</f>
        <v>1332.37</v>
      </c>
      <c r="F12" s="27">
        <f>F13+F14+F15+F16+F17+F18</f>
        <v>1332.37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13.5" customHeight="1">
      <c r="A13" s="166">
        <v>2070401</v>
      </c>
      <c r="B13" s="166"/>
      <c r="C13" s="166"/>
      <c r="D13" s="16" t="s">
        <v>408</v>
      </c>
      <c r="E13" s="27">
        <f t="shared" si="0"/>
        <v>38</v>
      </c>
      <c r="F13" s="27">
        <v>38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ht="13.5" customHeight="1">
      <c r="A14" s="166">
        <v>2070403</v>
      </c>
      <c r="B14" s="166"/>
      <c r="C14" s="166"/>
      <c r="D14" s="16" t="s">
        <v>409</v>
      </c>
      <c r="E14" s="27">
        <f t="shared" si="0"/>
        <v>169</v>
      </c>
      <c r="F14" s="27">
        <v>169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 customHeight="1">
      <c r="A15" s="166">
        <v>2070404</v>
      </c>
      <c r="B15" s="166"/>
      <c r="C15" s="166"/>
      <c r="D15" s="16" t="s">
        <v>410</v>
      </c>
      <c r="E15" s="27">
        <f t="shared" si="0"/>
        <v>56</v>
      </c>
      <c r="F15" s="27">
        <v>56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 customHeight="1">
      <c r="A16" s="166">
        <v>2070405</v>
      </c>
      <c r="B16" s="166"/>
      <c r="C16" s="166"/>
      <c r="D16" s="16" t="s">
        <v>411</v>
      </c>
      <c r="E16" s="27">
        <f t="shared" si="0"/>
        <v>50</v>
      </c>
      <c r="F16" s="27">
        <v>50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  <row r="17" spans="1:11" ht="13.5" customHeight="1">
      <c r="A17" s="166">
        <v>2070406</v>
      </c>
      <c r="B17" s="166"/>
      <c r="C17" s="166"/>
      <c r="D17" s="16" t="s">
        <v>412</v>
      </c>
      <c r="E17" s="27">
        <f t="shared" si="0"/>
        <v>28</v>
      </c>
      <c r="F17" s="27">
        <v>28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 customHeight="1">
      <c r="A18" s="166">
        <v>2070499</v>
      </c>
      <c r="B18" s="166"/>
      <c r="C18" s="166"/>
      <c r="D18" s="16" t="s">
        <v>413</v>
      </c>
      <c r="E18" s="27">
        <f t="shared" si="0"/>
        <v>991.37</v>
      </c>
      <c r="F18" s="27">
        <v>991.37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ht="13.5" customHeight="1">
      <c r="A19" s="166">
        <v>208</v>
      </c>
      <c r="B19" s="166"/>
      <c r="C19" s="166"/>
      <c r="D19" s="16" t="s">
        <v>414</v>
      </c>
      <c r="E19" s="27">
        <f t="shared" si="0"/>
        <v>28.84</v>
      </c>
      <c r="F19" s="27">
        <f>F20+F23</f>
        <v>28.84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</row>
    <row r="20" spans="1:11" ht="13.5" customHeight="1">
      <c r="A20" s="166">
        <v>20805</v>
      </c>
      <c r="B20" s="166"/>
      <c r="C20" s="166"/>
      <c r="D20" s="16" t="s">
        <v>415</v>
      </c>
      <c r="E20" s="27">
        <f t="shared" si="0"/>
        <v>28.46</v>
      </c>
      <c r="F20" s="27">
        <f>F21+F22</f>
        <v>28.46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</row>
    <row r="21" spans="1:11" ht="13.5" customHeight="1">
      <c r="A21" s="166">
        <v>2080502</v>
      </c>
      <c r="B21" s="166"/>
      <c r="C21" s="166"/>
      <c r="D21" s="16" t="s">
        <v>416</v>
      </c>
      <c r="E21" s="27">
        <f t="shared" si="0"/>
        <v>28.41</v>
      </c>
      <c r="F21" s="27">
        <v>28.41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</row>
    <row r="22" spans="1:11" ht="13.5" customHeight="1">
      <c r="A22" s="166">
        <v>2080599</v>
      </c>
      <c r="B22" s="166"/>
      <c r="C22" s="166"/>
      <c r="D22" s="16" t="s">
        <v>417</v>
      </c>
      <c r="E22" s="27">
        <f t="shared" si="0"/>
        <v>0.05</v>
      </c>
      <c r="F22" s="27">
        <v>0.05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</row>
    <row r="23" spans="1:11" ht="13.5" customHeight="1">
      <c r="A23" s="166">
        <v>20808</v>
      </c>
      <c r="B23" s="166"/>
      <c r="C23" s="166"/>
      <c r="D23" s="16" t="s">
        <v>418</v>
      </c>
      <c r="E23" s="27">
        <f t="shared" si="0"/>
        <v>0.38</v>
      </c>
      <c r="F23" s="27">
        <f>F24</f>
        <v>0.38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</row>
    <row r="24" spans="1:11" ht="13.5" customHeight="1">
      <c r="A24" s="166">
        <v>2080801</v>
      </c>
      <c r="B24" s="166"/>
      <c r="C24" s="166"/>
      <c r="D24" s="16" t="s">
        <v>419</v>
      </c>
      <c r="E24" s="27">
        <f t="shared" si="0"/>
        <v>0.38</v>
      </c>
      <c r="F24" s="27">
        <v>0.38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</row>
    <row r="25" spans="1:11" ht="13.5" customHeight="1">
      <c r="A25" s="166">
        <v>210</v>
      </c>
      <c r="B25" s="166"/>
      <c r="C25" s="166"/>
      <c r="D25" s="16" t="s">
        <v>420</v>
      </c>
      <c r="E25" s="27">
        <f t="shared" si="0"/>
        <v>4.25</v>
      </c>
      <c r="F25" s="27">
        <f>F26</f>
        <v>4.25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</row>
    <row r="26" spans="1:11" ht="13.5" customHeight="1">
      <c r="A26" s="166">
        <v>21005</v>
      </c>
      <c r="B26" s="166"/>
      <c r="C26" s="166"/>
      <c r="D26" s="16" t="s">
        <v>421</v>
      </c>
      <c r="E26" s="27">
        <f t="shared" si="0"/>
        <v>4.25</v>
      </c>
      <c r="F26" s="27">
        <f>F27</f>
        <v>4.25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</row>
    <row r="27" spans="1:11" ht="13.5" customHeight="1">
      <c r="A27" s="166">
        <v>2100502</v>
      </c>
      <c r="B27" s="166"/>
      <c r="C27" s="166"/>
      <c r="D27" s="16" t="s">
        <v>422</v>
      </c>
      <c r="E27" s="27">
        <f t="shared" si="0"/>
        <v>4.25</v>
      </c>
      <c r="F27" s="27">
        <v>4.25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</row>
    <row r="28" spans="1:11" ht="13.5" customHeight="1">
      <c r="A28" s="166">
        <v>221</v>
      </c>
      <c r="B28" s="166"/>
      <c r="C28" s="166"/>
      <c r="D28" s="16" t="s">
        <v>423</v>
      </c>
      <c r="E28" s="27">
        <f t="shared" si="0"/>
        <v>18.3</v>
      </c>
      <c r="F28" s="27">
        <f>F29</f>
        <v>18.3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</row>
    <row r="29" spans="1:11" ht="13.5" customHeight="1">
      <c r="A29" s="166">
        <v>22102</v>
      </c>
      <c r="B29" s="166"/>
      <c r="C29" s="166"/>
      <c r="D29" s="16" t="s">
        <v>424</v>
      </c>
      <c r="E29" s="27">
        <f t="shared" si="0"/>
        <v>18.3</v>
      </c>
      <c r="F29" s="27">
        <f>F30</f>
        <v>18.3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</row>
    <row r="30" spans="1:11" ht="13.5" customHeight="1">
      <c r="A30" s="166">
        <v>2210201</v>
      </c>
      <c r="B30" s="166"/>
      <c r="C30" s="166"/>
      <c r="D30" s="16" t="s">
        <v>425</v>
      </c>
      <c r="E30" s="27">
        <f t="shared" si="0"/>
        <v>18.3</v>
      </c>
      <c r="F30" s="27">
        <v>18.3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</row>
    <row r="31" spans="1:11" ht="15" customHeight="1">
      <c r="A31" s="10" t="s">
        <v>72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5" customHeight="1">
      <c r="A32" s="10" t="s">
        <v>56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5" customHeight="1">
      <c r="A33" s="10" t="s">
        <v>73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5" customHeight="1">
      <c r="A34" s="3" t="s">
        <v>74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spans="1:11" ht="1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7.2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</row>
    <row r="37" spans="1:11" ht="17.2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</row>
    <row r="38" spans="1:11" ht="17.2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mergeCells count="35">
    <mergeCell ref="A27:C27"/>
    <mergeCell ref="A29:C29"/>
    <mergeCell ref="A23:C23"/>
    <mergeCell ref="A24:C24"/>
    <mergeCell ref="A25:C25"/>
    <mergeCell ref="A26:C26"/>
    <mergeCell ref="A19:C19"/>
    <mergeCell ref="A20:C20"/>
    <mergeCell ref="A21:C21"/>
    <mergeCell ref="A22:C22"/>
    <mergeCell ref="K5:K6"/>
    <mergeCell ref="G5:G6"/>
    <mergeCell ref="H5:H6"/>
    <mergeCell ref="I5:I6"/>
    <mergeCell ref="J5:J6"/>
    <mergeCell ref="A11:C11"/>
    <mergeCell ref="A12:C12"/>
    <mergeCell ref="A28:C28"/>
    <mergeCell ref="A30:C30"/>
    <mergeCell ref="A13:C13"/>
    <mergeCell ref="A14:C14"/>
    <mergeCell ref="A15:C15"/>
    <mergeCell ref="A16:C16"/>
    <mergeCell ref="A17:C17"/>
    <mergeCell ref="A18:C18"/>
    <mergeCell ref="A2:K2"/>
    <mergeCell ref="A6:C6"/>
    <mergeCell ref="A9:C9"/>
    <mergeCell ref="A10:C10"/>
    <mergeCell ref="A7:A8"/>
    <mergeCell ref="B7:B8"/>
    <mergeCell ref="C7:C8"/>
    <mergeCell ref="A5:D5"/>
    <mergeCell ref="E5:E6"/>
    <mergeCell ref="F5:F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Footer>&amp;C第2页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D17" sqref="D17"/>
    </sheetView>
  </sheetViews>
  <sheetFormatPr defaultColWidth="9.00390625" defaultRowHeight="14.25"/>
  <cols>
    <col min="1" max="3" width="3.625" style="14" customWidth="1"/>
    <col min="4" max="4" width="16.875" style="14" customWidth="1"/>
    <col min="5" max="10" width="15.625" style="14" customWidth="1"/>
    <col min="11" max="11" width="9.00390625" style="14" bestFit="1" customWidth="1"/>
    <col min="12" max="12" width="12.625" style="14" customWidth="1"/>
    <col min="13" max="16384" width="9.00390625" style="14" bestFit="1" customWidth="1"/>
  </cols>
  <sheetData>
    <row r="1" ht="14.25">
      <c r="A1" s="12"/>
    </row>
    <row r="2" spans="1:10" s="20" customFormat="1" ht="20.25">
      <c r="A2" s="164" t="s">
        <v>380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4.25">
      <c r="A3" s="18"/>
      <c r="B3" s="18"/>
      <c r="C3" s="18"/>
      <c r="D3" s="18"/>
      <c r="E3" s="18"/>
      <c r="F3" s="18"/>
      <c r="G3" s="18"/>
      <c r="H3" s="18"/>
      <c r="I3" s="18"/>
      <c r="J3" s="28" t="s">
        <v>75</v>
      </c>
    </row>
    <row r="4" spans="1:10" ht="14.25">
      <c r="A4" s="59" t="s">
        <v>403</v>
      </c>
      <c r="B4" s="18"/>
      <c r="C4" s="18"/>
      <c r="D4" s="18"/>
      <c r="E4" s="18"/>
      <c r="F4" s="18"/>
      <c r="G4" s="19"/>
      <c r="H4" s="18"/>
      <c r="I4" s="18"/>
      <c r="J4" s="28" t="s">
        <v>0</v>
      </c>
    </row>
    <row r="5" spans="1:10" ht="18.75" customHeight="1">
      <c r="A5" s="169" t="s">
        <v>231</v>
      </c>
      <c r="B5" s="179"/>
      <c r="C5" s="179"/>
      <c r="D5" s="179"/>
      <c r="E5" s="180" t="s">
        <v>34</v>
      </c>
      <c r="F5" s="174" t="s">
        <v>76</v>
      </c>
      <c r="G5" s="172" t="s">
        <v>77</v>
      </c>
      <c r="H5" s="172" t="s">
        <v>78</v>
      </c>
      <c r="I5" s="181" t="s">
        <v>79</v>
      </c>
      <c r="J5" s="170" t="s">
        <v>80</v>
      </c>
    </row>
    <row r="6" spans="1:11" s="17" customFormat="1" ht="31.5" customHeight="1">
      <c r="A6" s="178" t="s">
        <v>59</v>
      </c>
      <c r="B6" s="165"/>
      <c r="C6" s="165"/>
      <c r="D6" s="29" t="s">
        <v>60</v>
      </c>
      <c r="E6" s="180"/>
      <c r="F6" s="175"/>
      <c r="G6" s="173"/>
      <c r="H6" s="173"/>
      <c r="I6" s="182"/>
      <c r="J6" s="171"/>
      <c r="K6" s="26"/>
    </row>
    <row r="7" spans="1:11" s="23" customFormat="1" ht="13.5" customHeight="1">
      <c r="A7" s="167" t="s">
        <v>67</v>
      </c>
      <c r="B7" s="167" t="s">
        <v>68</v>
      </c>
      <c r="C7" s="167" t="s">
        <v>69</v>
      </c>
      <c r="D7" s="37" t="s">
        <v>70</v>
      </c>
      <c r="E7" s="38" t="s">
        <v>6</v>
      </c>
      <c r="F7" s="38" t="s">
        <v>7</v>
      </c>
      <c r="G7" s="38" t="s">
        <v>13</v>
      </c>
      <c r="H7" s="25" t="s">
        <v>16</v>
      </c>
      <c r="I7" s="25" t="s">
        <v>20</v>
      </c>
      <c r="J7" s="25" t="s">
        <v>24</v>
      </c>
      <c r="K7" s="24"/>
    </row>
    <row r="8" spans="1:11" ht="13.5" customHeight="1">
      <c r="A8" s="168"/>
      <c r="B8" s="168"/>
      <c r="C8" s="168"/>
      <c r="D8" s="36" t="s">
        <v>71</v>
      </c>
      <c r="E8" s="27">
        <f aca="true" t="shared" si="0" ref="E8:J8">E9+E19+E25+E28</f>
        <v>1398.76</v>
      </c>
      <c r="F8" s="27">
        <f t="shared" si="0"/>
        <v>1080.55</v>
      </c>
      <c r="G8" s="27">
        <f t="shared" si="0"/>
        <v>318.21000000000004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2"/>
    </row>
    <row r="9" spans="1:11" ht="13.5" customHeight="1">
      <c r="A9" s="166">
        <v>207</v>
      </c>
      <c r="B9" s="166"/>
      <c r="C9" s="166"/>
      <c r="D9" s="16" t="s">
        <v>404</v>
      </c>
      <c r="E9" s="27">
        <f>F9+G9+H9+I9+J9</f>
        <v>1347.3700000000001</v>
      </c>
      <c r="F9" s="27">
        <f>F10+F12</f>
        <v>1029.16</v>
      </c>
      <c r="G9" s="27">
        <f>G10+G12</f>
        <v>318.21000000000004</v>
      </c>
      <c r="H9" s="27">
        <f>H10+H12</f>
        <v>0</v>
      </c>
      <c r="I9" s="27">
        <f>I10+I12</f>
        <v>0</v>
      </c>
      <c r="J9" s="27">
        <f>J10+J12</f>
        <v>0</v>
      </c>
      <c r="K9" s="22"/>
    </row>
    <row r="10" spans="1:11" ht="13.5" customHeight="1">
      <c r="A10" s="166">
        <v>20701</v>
      </c>
      <c r="B10" s="166"/>
      <c r="C10" s="166"/>
      <c r="D10" s="16" t="s">
        <v>405</v>
      </c>
      <c r="E10" s="27">
        <f aca="true" t="shared" si="1" ref="E10:E30">F10+G10+H10+I10+J10</f>
        <v>15</v>
      </c>
      <c r="F10" s="27">
        <f>F11</f>
        <v>0</v>
      </c>
      <c r="G10" s="27">
        <f>G11</f>
        <v>15</v>
      </c>
      <c r="H10" s="27">
        <f>H11</f>
        <v>0</v>
      </c>
      <c r="I10" s="27">
        <f>I11</f>
        <v>0</v>
      </c>
      <c r="J10" s="27">
        <f>J11</f>
        <v>0</v>
      </c>
      <c r="K10" s="22"/>
    </row>
    <row r="11" spans="1:11" ht="13.5" customHeight="1">
      <c r="A11" s="166">
        <v>2070199</v>
      </c>
      <c r="B11" s="166"/>
      <c r="C11" s="166"/>
      <c r="D11" s="16" t="s">
        <v>406</v>
      </c>
      <c r="E11" s="27">
        <f t="shared" si="1"/>
        <v>15</v>
      </c>
      <c r="F11" s="27">
        <v>0</v>
      </c>
      <c r="G11" s="27">
        <v>15</v>
      </c>
      <c r="H11" s="27">
        <v>0</v>
      </c>
      <c r="I11" s="27">
        <v>0</v>
      </c>
      <c r="J11" s="27">
        <v>0</v>
      </c>
      <c r="K11" s="22"/>
    </row>
    <row r="12" spans="1:11" ht="13.5" customHeight="1">
      <c r="A12" s="166">
        <v>20704</v>
      </c>
      <c r="B12" s="166"/>
      <c r="C12" s="166"/>
      <c r="D12" s="16" t="s">
        <v>407</v>
      </c>
      <c r="E12" s="27">
        <f t="shared" si="1"/>
        <v>1332.3700000000001</v>
      </c>
      <c r="F12" s="27">
        <f>F13+F14+F15+F16+F17+F18</f>
        <v>1029.16</v>
      </c>
      <c r="G12" s="27">
        <f>G13+G14+G15+G16+G17+G18</f>
        <v>303.21000000000004</v>
      </c>
      <c r="H12" s="27">
        <f>H13+H14+H15+H16+H17+H18</f>
        <v>0</v>
      </c>
      <c r="I12" s="27">
        <f>I13+I14+I15+I16+I17+I18</f>
        <v>0</v>
      </c>
      <c r="J12" s="27">
        <f>J13+J14+J15+J16+J17+J18</f>
        <v>0</v>
      </c>
      <c r="K12" s="22"/>
    </row>
    <row r="13" spans="1:11" ht="13.5" customHeight="1">
      <c r="A13" s="166">
        <v>2070401</v>
      </c>
      <c r="B13" s="166"/>
      <c r="C13" s="166"/>
      <c r="D13" s="16" t="s">
        <v>408</v>
      </c>
      <c r="E13" s="27">
        <f t="shared" si="1"/>
        <v>38</v>
      </c>
      <c r="F13" s="27">
        <v>38</v>
      </c>
      <c r="G13" s="27">
        <v>0</v>
      </c>
      <c r="H13" s="27">
        <v>0</v>
      </c>
      <c r="I13" s="27">
        <v>0</v>
      </c>
      <c r="J13" s="27">
        <v>0</v>
      </c>
      <c r="K13" s="22"/>
    </row>
    <row r="14" spans="1:11" ht="13.5" customHeight="1">
      <c r="A14" s="166">
        <v>2070403</v>
      </c>
      <c r="B14" s="166"/>
      <c r="C14" s="166"/>
      <c r="D14" s="16" t="s">
        <v>409</v>
      </c>
      <c r="E14" s="27">
        <f t="shared" si="1"/>
        <v>169</v>
      </c>
      <c r="F14" s="27">
        <v>169</v>
      </c>
      <c r="G14" s="27">
        <v>0</v>
      </c>
      <c r="H14" s="27">
        <v>0</v>
      </c>
      <c r="I14" s="27">
        <v>0</v>
      </c>
      <c r="J14" s="27">
        <v>0</v>
      </c>
      <c r="K14" s="22"/>
    </row>
    <row r="15" spans="1:11" ht="13.5" customHeight="1">
      <c r="A15" s="166">
        <v>2070404</v>
      </c>
      <c r="B15" s="166"/>
      <c r="C15" s="166"/>
      <c r="D15" s="16" t="s">
        <v>410</v>
      </c>
      <c r="E15" s="27">
        <f t="shared" si="1"/>
        <v>56</v>
      </c>
      <c r="F15" s="27">
        <v>1.81</v>
      </c>
      <c r="G15" s="27">
        <v>54.19</v>
      </c>
      <c r="H15" s="27">
        <v>0</v>
      </c>
      <c r="I15" s="27">
        <v>0</v>
      </c>
      <c r="J15" s="27">
        <v>0</v>
      </c>
      <c r="K15" s="22"/>
    </row>
    <row r="16" spans="1:11" ht="13.5" customHeight="1">
      <c r="A16" s="166">
        <v>2070405</v>
      </c>
      <c r="B16" s="166"/>
      <c r="C16" s="166"/>
      <c r="D16" s="16" t="s">
        <v>411</v>
      </c>
      <c r="E16" s="27">
        <f t="shared" si="1"/>
        <v>50</v>
      </c>
      <c r="F16" s="27">
        <v>0</v>
      </c>
      <c r="G16" s="27">
        <v>50</v>
      </c>
      <c r="H16" s="27">
        <v>0</v>
      </c>
      <c r="I16" s="27">
        <v>0</v>
      </c>
      <c r="J16" s="27">
        <v>0</v>
      </c>
      <c r="K16" s="22"/>
    </row>
    <row r="17" spans="1:11" ht="13.5" customHeight="1">
      <c r="A17" s="166">
        <v>2070406</v>
      </c>
      <c r="B17" s="166"/>
      <c r="C17" s="166"/>
      <c r="D17" s="16" t="s">
        <v>412</v>
      </c>
      <c r="E17" s="27">
        <f t="shared" si="1"/>
        <v>28</v>
      </c>
      <c r="F17" s="27">
        <v>0</v>
      </c>
      <c r="G17" s="27">
        <v>28</v>
      </c>
      <c r="H17" s="27">
        <v>0</v>
      </c>
      <c r="I17" s="27">
        <v>0</v>
      </c>
      <c r="J17" s="27">
        <v>0</v>
      </c>
      <c r="K17" s="22"/>
    </row>
    <row r="18" spans="1:11" ht="13.5" customHeight="1">
      <c r="A18" s="166">
        <v>2070499</v>
      </c>
      <c r="B18" s="166"/>
      <c r="C18" s="166"/>
      <c r="D18" s="16" t="s">
        <v>413</v>
      </c>
      <c r="E18" s="27">
        <f t="shared" si="1"/>
        <v>991.37</v>
      </c>
      <c r="F18" s="27">
        <v>820.35</v>
      </c>
      <c r="G18" s="27">
        <v>171.02</v>
      </c>
      <c r="H18" s="27">
        <v>0</v>
      </c>
      <c r="I18" s="27">
        <v>0</v>
      </c>
      <c r="J18" s="27">
        <v>0</v>
      </c>
      <c r="K18" s="22"/>
    </row>
    <row r="19" spans="1:11" ht="13.5" customHeight="1">
      <c r="A19" s="166">
        <v>208</v>
      </c>
      <c r="B19" s="166"/>
      <c r="C19" s="166"/>
      <c r="D19" s="16" t="s">
        <v>414</v>
      </c>
      <c r="E19" s="27">
        <f t="shared" si="1"/>
        <v>28.84</v>
      </c>
      <c r="F19" s="27">
        <f>F20+F23</f>
        <v>28.84</v>
      </c>
      <c r="G19" s="27">
        <f>G20+G23</f>
        <v>0</v>
      </c>
      <c r="H19" s="27">
        <f>H20+H23</f>
        <v>0</v>
      </c>
      <c r="I19" s="27">
        <f>I20+I23</f>
        <v>0</v>
      </c>
      <c r="J19" s="27">
        <f>J20+J23</f>
        <v>0</v>
      </c>
      <c r="K19" s="22"/>
    </row>
    <row r="20" spans="1:11" ht="13.5" customHeight="1">
      <c r="A20" s="166">
        <v>20805</v>
      </c>
      <c r="B20" s="166"/>
      <c r="C20" s="166"/>
      <c r="D20" s="16" t="s">
        <v>415</v>
      </c>
      <c r="E20" s="27">
        <f t="shared" si="1"/>
        <v>28.46</v>
      </c>
      <c r="F20" s="27">
        <f>F21+F22</f>
        <v>28.46</v>
      </c>
      <c r="G20" s="27">
        <f>G21+G22</f>
        <v>0</v>
      </c>
      <c r="H20" s="27">
        <f>H21+H22</f>
        <v>0</v>
      </c>
      <c r="I20" s="27">
        <f>I21+I22</f>
        <v>0</v>
      </c>
      <c r="J20" s="27">
        <f>J21+J22</f>
        <v>0</v>
      </c>
      <c r="K20" s="22"/>
    </row>
    <row r="21" spans="1:11" ht="13.5" customHeight="1">
      <c r="A21" s="166">
        <v>2080502</v>
      </c>
      <c r="B21" s="166"/>
      <c r="C21" s="166"/>
      <c r="D21" s="16" t="s">
        <v>416</v>
      </c>
      <c r="E21" s="27">
        <f t="shared" si="1"/>
        <v>28.41</v>
      </c>
      <c r="F21" s="27">
        <v>28.41</v>
      </c>
      <c r="G21" s="27">
        <v>0</v>
      </c>
      <c r="H21" s="27">
        <v>0</v>
      </c>
      <c r="I21" s="27">
        <v>0</v>
      </c>
      <c r="J21" s="27">
        <v>0</v>
      </c>
      <c r="K21" s="22"/>
    </row>
    <row r="22" spans="1:11" ht="13.5" customHeight="1">
      <c r="A22" s="166">
        <v>2080599</v>
      </c>
      <c r="B22" s="166"/>
      <c r="C22" s="166"/>
      <c r="D22" s="16" t="s">
        <v>417</v>
      </c>
      <c r="E22" s="27">
        <f t="shared" si="1"/>
        <v>0.05</v>
      </c>
      <c r="F22" s="27">
        <v>0.05</v>
      </c>
      <c r="G22" s="27">
        <v>0</v>
      </c>
      <c r="H22" s="27">
        <v>0</v>
      </c>
      <c r="I22" s="27">
        <v>0</v>
      </c>
      <c r="J22" s="27">
        <v>0</v>
      </c>
      <c r="K22" s="22"/>
    </row>
    <row r="23" spans="1:11" ht="13.5" customHeight="1">
      <c r="A23" s="166">
        <v>20808</v>
      </c>
      <c r="B23" s="166"/>
      <c r="C23" s="166"/>
      <c r="D23" s="16" t="s">
        <v>418</v>
      </c>
      <c r="E23" s="27">
        <f t="shared" si="1"/>
        <v>0.38</v>
      </c>
      <c r="F23" s="27">
        <f>F24</f>
        <v>0.38</v>
      </c>
      <c r="G23" s="27">
        <f>G24</f>
        <v>0</v>
      </c>
      <c r="H23" s="27">
        <f>H24</f>
        <v>0</v>
      </c>
      <c r="I23" s="27">
        <f>I24</f>
        <v>0</v>
      </c>
      <c r="J23" s="27">
        <f>J24</f>
        <v>0</v>
      </c>
      <c r="K23" s="22"/>
    </row>
    <row r="24" spans="1:11" ht="13.5" customHeight="1">
      <c r="A24" s="166">
        <v>2080801</v>
      </c>
      <c r="B24" s="166"/>
      <c r="C24" s="166"/>
      <c r="D24" s="16" t="s">
        <v>419</v>
      </c>
      <c r="E24" s="27">
        <f t="shared" si="1"/>
        <v>0.38</v>
      </c>
      <c r="F24" s="27">
        <v>0.38</v>
      </c>
      <c r="G24" s="27">
        <v>0</v>
      </c>
      <c r="H24" s="27">
        <v>0</v>
      </c>
      <c r="I24" s="27">
        <v>0</v>
      </c>
      <c r="J24" s="27">
        <v>0</v>
      </c>
      <c r="K24" s="22"/>
    </row>
    <row r="25" spans="1:11" ht="13.5" customHeight="1">
      <c r="A25" s="166">
        <v>210</v>
      </c>
      <c r="B25" s="166"/>
      <c r="C25" s="166"/>
      <c r="D25" s="16" t="s">
        <v>420</v>
      </c>
      <c r="E25" s="27">
        <f t="shared" si="1"/>
        <v>4.25</v>
      </c>
      <c r="F25" s="27">
        <f>F26</f>
        <v>4.25</v>
      </c>
      <c r="G25" s="27">
        <f aca="true" t="shared" si="2" ref="G25:J26">G26</f>
        <v>0</v>
      </c>
      <c r="H25" s="27">
        <f t="shared" si="2"/>
        <v>0</v>
      </c>
      <c r="I25" s="27">
        <f t="shared" si="2"/>
        <v>0</v>
      </c>
      <c r="J25" s="27">
        <f t="shared" si="2"/>
        <v>0</v>
      </c>
      <c r="K25" s="22"/>
    </row>
    <row r="26" spans="1:11" ht="13.5" customHeight="1">
      <c r="A26" s="166">
        <v>21005</v>
      </c>
      <c r="B26" s="166"/>
      <c r="C26" s="166"/>
      <c r="D26" s="16" t="s">
        <v>421</v>
      </c>
      <c r="E26" s="27">
        <f t="shared" si="1"/>
        <v>4.25</v>
      </c>
      <c r="F26" s="27">
        <f>F27</f>
        <v>4.25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2"/>
    </row>
    <row r="27" spans="1:11" ht="13.5" customHeight="1">
      <c r="A27" s="166">
        <v>2100502</v>
      </c>
      <c r="B27" s="166"/>
      <c r="C27" s="166"/>
      <c r="D27" s="16" t="s">
        <v>422</v>
      </c>
      <c r="E27" s="27">
        <f t="shared" si="1"/>
        <v>4.25</v>
      </c>
      <c r="F27" s="27">
        <v>4.25</v>
      </c>
      <c r="G27" s="27">
        <v>0</v>
      </c>
      <c r="H27" s="27">
        <v>0</v>
      </c>
      <c r="I27" s="27">
        <v>0</v>
      </c>
      <c r="J27" s="27">
        <v>0</v>
      </c>
      <c r="K27" s="22"/>
    </row>
    <row r="28" spans="1:11" ht="13.5" customHeight="1">
      <c r="A28" s="166">
        <v>221</v>
      </c>
      <c r="B28" s="166"/>
      <c r="C28" s="166"/>
      <c r="D28" s="16" t="s">
        <v>423</v>
      </c>
      <c r="E28" s="27">
        <f t="shared" si="1"/>
        <v>18.3</v>
      </c>
      <c r="F28" s="27">
        <f>F29</f>
        <v>18.3</v>
      </c>
      <c r="G28" s="27">
        <f aca="true" t="shared" si="3" ref="G28:J29">G29</f>
        <v>0</v>
      </c>
      <c r="H28" s="27">
        <f t="shared" si="3"/>
        <v>0</v>
      </c>
      <c r="I28" s="27">
        <f t="shared" si="3"/>
        <v>0</v>
      </c>
      <c r="J28" s="27">
        <f t="shared" si="3"/>
        <v>0</v>
      </c>
      <c r="K28" s="22"/>
    </row>
    <row r="29" spans="1:11" ht="13.5" customHeight="1">
      <c r="A29" s="166">
        <v>22102</v>
      </c>
      <c r="B29" s="166"/>
      <c r="C29" s="166"/>
      <c r="D29" s="16" t="s">
        <v>424</v>
      </c>
      <c r="E29" s="27">
        <f t="shared" si="1"/>
        <v>18.3</v>
      </c>
      <c r="F29" s="27">
        <f>F30</f>
        <v>18.3</v>
      </c>
      <c r="G29" s="27">
        <f t="shared" si="3"/>
        <v>0</v>
      </c>
      <c r="H29" s="27">
        <f t="shared" si="3"/>
        <v>0</v>
      </c>
      <c r="I29" s="27">
        <f t="shared" si="3"/>
        <v>0</v>
      </c>
      <c r="J29" s="27">
        <f t="shared" si="3"/>
        <v>0</v>
      </c>
      <c r="K29" s="22"/>
    </row>
    <row r="30" spans="1:11" ht="13.5" customHeight="1">
      <c r="A30" s="166">
        <v>2210201</v>
      </c>
      <c r="B30" s="166"/>
      <c r="C30" s="166"/>
      <c r="D30" s="16" t="s">
        <v>425</v>
      </c>
      <c r="E30" s="27">
        <f t="shared" si="1"/>
        <v>18.3</v>
      </c>
      <c r="F30" s="27">
        <v>18.3</v>
      </c>
      <c r="G30" s="27">
        <v>0</v>
      </c>
      <c r="H30" s="27">
        <v>0</v>
      </c>
      <c r="I30" s="27">
        <v>0</v>
      </c>
      <c r="J30" s="27">
        <v>0</v>
      </c>
      <c r="K30" s="22"/>
    </row>
    <row r="31" ht="14.25">
      <c r="A31" s="10" t="s">
        <v>81</v>
      </c>
    </row>
    <row r="32" ht="14.25">
      <c r="A32" s="10" t="s">
        <v>56</v>
      </c>
    </row>
    <row r="33" ht="14.25">
      <c r="A33" s="10" t="s">
        <v>73</v>
      </c>
    </row>
    <row r="34" ht="14.25">
      <c r="A34" s="3" t="s">
        <v>74</v>
      </c>
    </row>
    <row r="35" ht="14.25">
      <c r="A35" s="21"/>
    </row>
  </sheetData>
  <mergeCells count="34">
    <mergeCell ref="A27:C27"/>
    <mergeCell ref="A28:C28"/>
    <mergeCell ref="A29:C29"/>
    <mergeCell ref="A30:C30"/>
    <mergeCell ref="A23:C23"/>
    <mergeCell ref="A24:C24"/>
    <mergeCell ref="A25:C25"/>
    <mergeCell ref="A26:C26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G5:G6"/>
    <mergeCell ref="H5:H6"/>
    <mergeCell ref="I5:I6"/>
    <mergeCell ref="J5:J6"/>
    <mergeCell ref="A2:J2"/>
    <mergeCell ref="A6:C6"/>
    <mergeCell ref="A9:C9"/>
    <mergeCell ref="A10:C10"/>
    <mergeCell ref="A7:A8"/>
    <mergeCell ref="B7:B8"/>
    <mergeCell ref="C7:C8"/>
    <mergeCell ref="A5:D5"/>
    <mergeCell ref="E5:E6"/>
    <mergeCell ref="F5:F6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  <headerFooter alignWithMargins="0">
    <oddFooter>&amp;C第3页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SheetLayoutView="100" workbookViewId="0" topLeftCell="A1">
      <selection activeCell="M19" sqref="M19"/>
    </sheetView>
  </sheetViews>
  <sheetFormatPr defaultColWidth="9.00390625" defaultRowHeight="14.25"/>
  <cols>
    <col min="1" max="1" width="22.125" style="40" bestFit="1" customWidth="1"/>
    <col min="2" max="2" width="4.375" style="40" bestFit="1" customWidth="1"/>
    <col min="3" max="3" width="5.125" style="40" bestFit="1" customWidth="1"/>
    <col min="4" max="4" width="22.125" style="40" bestFit="1" customWidth="1"/>
    <col min="5" max="6" width="4.375" style="40" bestFit="1" customWidth="1"/>
    <col min="7" max="7" width="7.00390625" style="40" customWidth="1"/>
    <col min="8" max="8" width="9.875" style="40" customWidth="1"/>
    <col min="9" max="16384" width="9.00390625" style="40" customWidth="1"/>
  </cols>
  <sheetData>
    <row r="1" spans="1:8" ht="18.75">
      <c r="A1" s="149" t="s">
        <v>381</v>
      </c>
      <c r="B1" s="149"/>
      <c r="C1" s="149"/>
      <c r="D1" s="149"/>
      <c r="E1" s="149"/>
      <c r="F1" s="149"/>
      <c r="G1" s="149"/>
      <c r="H1" s="149"/>
    </row>
    <row r="2" spans="1:8" ht="18.75">
      <c r="A2" s="60"/>
      <c r="B2" s="60"/>
      <c r="C2" s="60"/>
      <c r="D2" s="60"/>
      <c r="E2" s="60"/>
      <c r="F2" s="60"/>
      <c r="G2" s="148" t="s">
        <v>244</v>
      </c>
      <c r="H2" s="148"/>
    </row>
    <row r="3" spans="1:8" ht="15" customHeight="1">
      <c r="A3" s="62" t="s">
        <v>403</v>
      </c>
      <c r="B3" s="63"/>
      <c r="C3" s="63"/>
      <c r="D3" s="63"/>
      <c r="E3" s="63"/>
      <c r="F3" s="64"/>
      <c r="G3" s="63"/>
      <c r="H3" s="61" t="s">
        <v>101</v>
      </c>
    </row>
    <row r="4" spans="1:8" ht="15" customHeight="1">
      <c r="A4" s="147" t="s">
        <v>1</v>
      </c>
      <c r="B4" s="147"/>
      <c r="C4" s="147"/>
      <c r="D4" s="147" t="s">
        <v>2</v>
      </c>
      <c r="E4" s="147"/>
      <c r="F4" s="147"/>
      <c r="G4" s="147"/>
      <c r="H4" s="147"/>
    </row>
    <row r="5" spans="1:8" ht="15" customHeight="1">
      <c r="A5" s="183" t="s">
        <v>3</v>
      </c>
      <c r="B5" s="183" t="s">
        <v>4</v>
      </c>
      <c r="C5" s="183" t="s">
        <v>105</v>
      </c>
      <c r="D5" s="183" t="s">
        <v>233</v>
      </c>
      <c r="E5" s="183" t="s">
        <v>4</v>
      </c>
      <c r="F5" s="147" t="s">
        <v>105</v>
      </c>
      <c r="G5" s="147"/>
      <c r="H5" s="147"/>
    </row>
    <row r="6" spans="1:8" ht="30" customHeight="1">
      <c r="A6" s="183"/>
      <c r="B6" s="183"/>
      <c r="C6" s="183"/>
      <c r="D6" s="183"/>
      <c r="E6" s="183"/>
      <c r="F6" s="65" t="s">
        <v>234</v>
      </c>
      <c r="G6" s="66" t="s">
        <v>235</v>
      </c>
      <c r="H6" s="66" t="s">
        <v>82</v>
      </c>
    </row>
    <row r="7" spans="1:8" ht="18" customHeight="1">
      <c r="A7" s="65" t="s">
        <v>5</v>
      </c>
      <c r="B7" s="65"/>
      <c r="C7" s="65">
        <v>1</v>
      </c>
      <c r="D7" s="65" t="s">
        <v>5</v>
      </c>
      <c r="E7" s="65"/>
      <c r="F7" s="65">
        <v>2</v>
      </c>
      <c r="G7" s="65">
        <v>3</v>
      </c>
      <c r="H7" s="65">
        <v>4</v>
      </c>
    </row>
    <row r="8" spans="1:8" ht="18" customHeight="1">
      <c r="A8" s="67" t="s">
        <v>236</v>
      </c>
      <c r="B8" s="65" t="s">
        <v>6</v>
      </c>
      <c r="C8" s="68">
        <v>1398.76</v>
      </c>
      <c r="D8" s="67" t="s">
        <v>9</v>
      </c>
      <c r="E8" s="65" t="s">
        <v>51</v>
      </c>
      <c r="F8" s="68">
        <f>G8+H8</f>
        <v>0</v>
      </c>
      <c r="G8" s="68"/>
      <c r="H8" s="69"/>
    </row>
    <row r="9" spans="1:8" ht="18" customHeight="1">
      <c r="A9" s="67" t="s">
        <v>83</v>
      </c>
      <c r="B9" s="65" t="s">
        <v>7</v>
      </c>
      <c r="C9" s="68"/>
      <c r="D9" s="67" t="s">
        <v>11</v>
      </c>
      <c r="E9" s="65" t="s">
        <v>54</v>
      </c>
      <c r="F9" s="68">
        <f aca="true" t="shared" si="0" ref="F9:F29">G9+H9</f>
        <v>0</v>
      </c>
      <c r="G9" s="69"/>
      <c r="H9" s="69"/>
    </row>
    <row r="10" spans="1:8" ht="18" customHeight="1">
      <c r="A10" s="67"/>
      <c r="B10" s="65" t="s">
        <v>13</v>
      </c>
      <c r="C10" s="69"/>
      <c r="D10" s="67" t="s">
        <v>14</v>
      </c>
      <c r="E10" s="65" t="s">
        <v>224</v>
      </c>
      <c r="F10" s="68">
        <f t="shared" si="0"/>
        <v>0</v>
      </c>
      <c r="G10" s="68"/>
      <c r="H10" s="69"/>
    </row>
    <row r="11" spans="1:8" ht="18" customHeight="1">
      <c r="A11" s="67"/>
      <c r="B11" s="65" t="s">
        <v>16</v>
      </c>
      <c r="C11" s="69"/>
      <c r="D11" s="67" t="s">
        <v>17</v>
      </c>
      <c r="E11" s="65" t="s">
        <v>237</v>
      </c>
      <c r="F11" s="68">
        <f t="shared" si="0"/>
        <v>0</v>
      </c>
      <c r="G11" s="68"/>
      <c r="H11" s="69"/>
    </row>
    <row r="12" spans="1:8" ht="18" customHeight="1">
      <c r="A12" s="67"/>
      <c r="B12" s="65" t="s">
        <v>20</v>
      </c>
      <c r="C12" s="69"/>
      <c r="D12" s="67" t="s">
        <v>21</v>
      </c>
      <c r="E12" s="65" t="s">
        <v>238</v>
      </c>
      <c r="F12" s="68">
        <f t="shared" si="0"/>
        <v>0</v>
      </c>
      <c r="G12" s="68"/>
      <c r="H12" s="68"/>
    </row>
    <row r="13" spans="1:8" ht="18" customHeight="1">
      <c r="A13" s="67"/>
      <c r="B13" s="65" t="s">
        <v>24</v>
      </c>
      <c r="C13" s="69"/>
      <c r="D13" s="67" t="s">
        <v>25</v>
      </c>
      <c r="E13" s="65" t="s">
        <v>226</v>
      </c>
      <c r="F13" s="68">
        <f t="shared" si="0"/>
        <v>0</v>
      </c>
      <c r="G13" s="68"/>
      <c r="H13" s="69"/>
    </row>
    <row r="14" spans="1:8" ht="18" customHeight="1">
      <c r="A14" s="67"/>
      <c r="B14" s="65" t="s">
        <v>28</v>
      </c>
      <c r="C14" s="69"/>
      <c r="D14" s="67" t="s">
        <v>127</v>
      </c>
      <c r="E14" s="65" t="s">
        <v>108</v>
      </c>
      <c r="F14" s="68">
        <f t="shared" si="0"/>
        <v>1347.37</v>
      </c>
      <c r="G14" s="68">
        <v>1347.37</v>
      </c>
      <c r="H14" s="68"/>
    </row>
    <row r="15" spans="1:8" ht="18" customHeight="1">
      <c r="A15" s="67"/>
      <c r="B15" s="65" t="s">
        <v>30</v>
      </c>
      <c r="C15" s="69"/>
      <c r="D15" s="67" t="s">
        <v>131</v>
      </c>
      <c r="E15" s="65" t="s">
        <v>112</v>
      </c>
      <c r="F15" s="68">
        <f t="shared" si="0"/>
        <v>28.84</v>
      </c>
      <c r="G15" s="68">
        <v>28.84</v>
      </c>
      <c r="H15" s="68"/>
    </row>
    <row r="16" spans="1:8" ht="18" customHeight="1">
      <c r="A16" s="67"/>
      <c r="B16" s="65" t="s">
        <v>33</v>
      </c>
      <c r="C16" s="69"/>
      <c r="D16" s="70" t="s">
        <v>135</v>
      </c>
      <c r="E16" s="65" t="s">
        <v>115</v>
      </c>
      <c r="F16" s="68">
        <f t="shared" si="0"/>
        <v>4.25</v>
      </c>
      <c r="G16" s="68">
        <v>4.25</v>
      </c>
      <c r="H16" s="69"/>
    </row>
    <row r="17" spans="1:8" ht="18" customHeight="1">
      <c r="A17" s="67"/>
      <c r="B17" s="65" t="s">
        <v>37</v>
      </c>
      <c r="C17" s="69"/>
      <c r="D17" s="67" t="s">
        <v>139</v>
      </c>
      <c r="E17" s="65" t="s">
        <v>118</v>
      </c>
      <c r="F17" s="68">
        <f t="shared" si="0"/>
        <v>0</v>
      </c>
      <c r="G17" s="68"/>
      <c r="H17" s="69"/>
    </row>
    <row r="18" spans="1:8" ht="18" customHeight="1">
      <c r="A18" s="67"/>
      <c r="B18" s="65" t="s">
        <v>41</v>
      </c>
      <c r="C18" s="69"/>
      <c r="D18" s="67" t="s">
        <v>142</v>
      </c>
      <c r="E18" s="65" t="s">
        <v>121</v>
      </c>
      <c r="F18" s="68">
        <f t="shared" si="0"/>
        <v>0</v>
      </c>
      <c r="G18" s="68"/>
      <c r="H18" s="68"/>
    </row>
    <row r="19" spans="1:8" ht="18" customHeight="1">
      <c r="A19" s="67"/>
      <c r="B19" s="65" t="s">
        <v>43</v>
      </c>
      <c r="C19" s="69"/>
      <c r="D19" s="67" t="s">
        <v>146</v>
      </c>
      <c r="E19" s="65" t="s">
        <v>124</v>
      </c>
      <c r="F19" s="68">
        <f t="shared" si="0"/>
        <v>0</v>
      </c>
      <c r="G19" s="68"/>
      <c r="H19" s="68"/>
    </row>
    <row r="20" spans="1:8" ht="18" customHeight="1">
      <c r="A20" s="67"/>
      <c r="B20" s="65" t="s">
        <v>45</v>
      </c>
      <c r="C20" s="69"/>
      <c r="D20" s="67" t="s">
        <v>150</v>
      </c>
      <c r="E20" s="65" t="s">
        <v>128</v>
      </c>
      <c r="F20" s="68">
        <f t="shared" si="0"/>
        <v>0</v>
      </c>
      <c r="G20" s="68"/>
      <c r="H20" s="69"/>
    </row>
    <row r="21" spans="1:8" ht="18" customHeight="1">
      <c r="A21" s="67"/>
      <c r="B21" s="65" t="s">
        <v>48</v>
      </c>
      <c r="C21" s="69"/>
      <c r="D21" s="67" t="s">
        <v>154</v>
      </c>
      <c r="E21" s="65" t="s">
        <v>132</v>
      </c>
      <c r="F21" s="68">
        <f t="shared" si="0"/>
        <v>0</v>
      </c>
      <c r="G21" s="68"/>
      <c r="H21" s="68"/>
    </row>
    <row r="22" spans="1:8" ht="18" customHeight="1">
      <c r="A22" s="67"/>
      <c r="B22" s="65" t="s">
        <v>50</v>
      </c>
      <c r="C22" s="69"/>
      <c r="D22" s="67" t="s">
        <v>158</v>
      </c>
      <c r="E22" s="65" t="s">
        <v>136</v>
      </c>
      <c r="F22" s="68">
        <f t="shared" si="0"/>
        <v>0</v>
      </c>
      <c r="G22" s="68"/>
      <c r="H22" s="69"/>
    </row>
    <row r="23" spans="1:8" ht="18" customHeight="1">
      <c r="A23" s="67"/>
      <c r="B23" s="65" t="s">
        <v>53</v>
      </c>
      <c r="C23" s="69"/>
      <c r="D23" s="67" t="s">
        <v>162</v>
      </c>
      <c r="E23" s="65" t="s">
        <v>140</v>
      </c>
      <c r="F23" s="68">
        <f t="shared" si="0"/>
        <v>0</v>
      </c>
      <c r="G23" s="68"/>
      <c r="H23" s="69"/>
    </row>
    <row r="24" spans="1:8" ht="18" customHeight="1">
      <c r="A24" s="67"/>
      <c r="B24" s="65" t="s">
        <v>10</v>
      </c>
      <c r="C24" s="69"/>
      <c r="D24" s="67" t="s">
        <v>166</v>
      </c>
      <c r="E24" s="65" t="s">
        <v>143</v>
      </c>
      <c r="F24" s="68">
        <f t="shared" si="0"/>
        <v>0</v>
      </c>
      <c r="G24" s="69"/>
      <c r="H24" s="69"/>
    </row>
    <row r="25" spans="1:8" ht="18" customHeight="1">
      <c r="A25" s="67"/>
      <c r="B25" s="65" t="s">
        <v>170</v>
      </c>
      <c r="C25" s="69"/>
      <c r="D25" s="67" t="s">
        <v>171</v>
      </c>
      <c r="E25" s="65" t="s">
        <v>147</v>
      </c>
      <c r="F25" s="68">
        <f t="shared" si="0"/>
        <v>0</v>
      </c>
      <c r="G25" s="68"/>
      <c r="H25" s="69"/>
    </row>
    <row r="26" spans="1:8" ht="18" customHeight="1">
      <c r="A26" s="67"/>
      <c r="B26" s="65" t="s">
        <v>175</v>
      </c>
      <c r="C26" s="69"/>
      <c r="D26" s="67" t="s">
        <v>176</v>
      </c>
      <c r="E26" s="65" t="s">
        <v>151</v>
      </c>
      <c r="F26" s="68">
        <f t="shared" si="0"/>
        <v>18.3</v>
      </c>
      <c r="G26" s="68">
        <v>18.3</v>
      </c>
      <c r="H26" s="69"/>
    </row>
    <row r="27" spans="1:8" ht="18" customHeight="1">
      <c r="A27" s="67"/>
      <c r="B27" s="65" t="s">
        <v>18</v>
      </c>
      <c r="C27" s="69"/>
      <c r="D27" s="67" t="s">
        <v>180</v>
      </c>
      <c r="E27" s="65" t="s">
        <v>155</v>
      </c>
      <c r="F27" s="68">
        <f t="shared" si="0"/>
        <v>0</v>
      </c>
      <c r="G27" s="68"/>
      <c r="H27" s="69"/>
    </row>
    <row r="28" spans="1:8" ht="18" customHeight="1">
      <c r="A28" s="67"/>
      <c r="B28" s="65" t="s">
        <v>22</v>
      </c>
      <c r="C28" s="69"/>
      <c r="D28" s="67" t="s">
        <v>184</v>
      </c>
      <c r="E28" s="65" t="s">
        <v>159</v>
      </c>
      <c r="F28" s="68">
        <f t="shared" si="0"/>
        <v>0</v>
      </c>
      <c r="G28" s="68"/>
      <c r="H28" s="69"/>
    </row>
    <row r="29" spans="1:8" ht="18" customHeight="1">
      <c r="A29" s="67"/>
      <c r="B29" s="65" t="s">
        <v>26</v>
      </c>
      <c r="C29" s="69"/>
      <c r="D29" s="67" t="s">
        <v>188</v>
      </c>
      <c r="E29" s="65" t="s">
        <v>163</v>
      </c>
      <c r="F29" s="68">
        <f t="shared" si="0"/>
        <v>0</v>
      </c>
      <c r="G29" s="68"/>
      <c r="H29" s="68"/>
    </row>
    <row r="30" spans="1:8" ht="18" customHeight="1">
      <c r="A30" s="67"/>
      <c r="B30" s="65" t="s">
        <v>29</v>
      </c>
      <c r="C30" s="69"/>
      <c r="D30" s="67"/>
      <c r="E30" s="65" t="s">
        <v>167</v>
      </c>
      <c r="F30" s="69"/>
      <c r="G30" s="69"/>
      <c r="H30" s="69"/>
    </row>
    <row r="31" spans="1:8" ht="18" customHeight="1">
      <c r="A31" s="71" t="s">
        <v>32</v>
      </c>
      <c r="B31" s="65" t="s">
        <v>31</v>
      </c>
      <c r="C31" s="124">
        <f>C8+C9</f>
        <v>1398.76</v>
      </c>
      <c r="D31" s="72" t="s">
        <v>34</v>
      </c>
      <c r="E31" s="65" t="s">
        <v>172</v>
      </c>
      <c r="F31" s="72">
        <f>G31+H31</f>
        <v>1398.7599999999998</v>
      </c>
      <c r="G31" s="123">
        <f>SUM(G8:G29)</f>
        <v>1398.7599999999998</v>
      </c>
      <c r="H31" s="123">
        <f>SUM(H8:H29)</f>
        <v>0</v>
      </c>
    </row>
    <row r="32" spans="1:8" ht="18" customHeight="1">
      <c r="A32" s="67"/>
      <c r="B32" s="65" t="s">
        <v>35</v>
      </c>
      <c r="C32" s="69"/>
      <c r="D32" s="73"/>
      <c r="E32" s="65" t="s">
        <v>177</v>
      </c>
      <c r="F32" s="73"/>
      <c r="G32" s="73"/>
      <c r="H32" s="73"/>
    </row>
    <row r="33" spans="1:8" ht="18" customHeight="1">
      <c r="A33" s="67" t="s">
        <v>239</v>
      </c>
      <c r="B33" s="65" t="s">
        <v>39</v>
      </c>
      <c r="C33" s="68">
        <f>C34+C35</f>
        <v>0</v>
      </c>
      <c r="D33" s="73" t="s">
        <v>240</v>
      </c>
      <c r="E33" s="65" t="s">
        <v>181</v>
      </c>
      <c r="F33" s="73">
        <f>G33+H33</f>
        <v>0</v>
      </c>
      <c r="G33" s="73">
        <f>G34+G35</f>
        <v>0</v>
      </c>
      <c r="H33" s="73">
        <f>H34+H35</f>
        <v>0</v>
      </c>
    </row>
    <row r="34" spans="1:8" ht="18" customHeight="1">
      <c r="A34" s="67" t="s">
        <v>236</v>
      </c>
      <c r="B34" s="65" t="s">
        <v>42</v>
      </c>
      <c r="C34" s="68"/>
      <c r="D34" s="73" t="s">
        <v>89</v>
      </c>
      <c r="E34" s="65" t="s">
        <v>185</v>
      </c>
      <c r="F34" s="73">
        <f>G34+H34</f>
        <v>0</v>
      </c>
      <c r="G34" s="73"/>
      <c r="H34" s="73"/>
    </row>
    <row r="35" spans="1:8" ht="18" customHeight="1">
      <c r="A35" s="67" t="s">
        <v>83</v>
      </c>
      <c r="B35" s="65" t="s">
        <v>44</v>
      </c>
      <c r="C35" s="68"/>
      <c r="D35" s="73" t="s">
        <v>241</v>
      </c>
      <c r="E35" s="65" t="s">
        <v>189</v>
      </c>
      <c r="F35" s="73">
        <f>G35+H35</f>
        <v>0</v>
      </c>
      <c r="G35" s="73"/>
      <c r="H35" s="73"/>
    </row>
    <row r="36" spans="1:8" ht="18" customHeight="1">
      <c r="A36" s="67"/>
      <c r="B36" s="65" t="s">
        <v>47</v>
      </c>
      <c r="C36" s="69"/>
      <c r="D36" s="73"/>
      <c r="E36" s="65" t="s">
        <v>192</v>
      </c>
      <c r="F36" s="73"/>
      <c r="G36" s="73"/>
      <c r="H36" s="73"/>
    </row>
    <row r="37" spans="1:8" ht="18" customHeight="1">
      <c r="A37" s="71" t="s">
        <v>242</v>
      </c>
      <c r="B37" s="65" t="s">
        <v>49</v>
      </c>
      <c r="C37" s="68">
        <f>C31+C33</f>
        <v>1398.76</v>
      </c>
      <c r="D37" s="72" t="s">
        <v>243</v>
      </c>
      <c r="E37" s="65" t="s">
        <v>110</v>
      </c>
      <c r="F37" s="72">
        <f>F31+F33</f>
        <v>1398.7599999999998</v>
      </c>
      <c r="G37" s="72">
        <f>G31+G33</f>
        <v>1398.7599999999998</v>
      </c>
      <c r="H37" s="72">
        <f>H31+H33</f>
        <v>0</v>
      </c>
    </row>
    <row r="38" ht="14.25">
      <c r="A38" s="11" t="s">
        <v>84</v>
      </c>
    </row>
    <row r="39" ht="14.25">
      <c r="A39" s="1" t="s">
        <v>85</v>
      </c>
    </row>
  </sheetData>
  <mergeCells count="10">
    <mergeCell ref="E5:E6"/>
    <mergeCell ref="F5:H5"/>
    <mergeCell ref="G2:H2"/>
    <mergeCell ref="A1:H1"/>
    <mergeCell ref="A4:C4"/>
    <mergeCell ref="D4:H4"/>
    <mergeCell ref="A5:A6"/>
    <mergeCell ref="B5:B6"/>
    <mergeCell ref="C5:C6"/>
    <mergeCell ref="D5:D6"/>
  </mergeCells>
  <printOptions horizontalCentered="1"/>
  <pageMargins left="0.3541666666666667" right="0.3541666666666667" top="0.5902777777777778" bottom="0.7868055555555555" header="0.5111111111111111" footer="0.5111111111111111"/>
  <pageSetup fitToHeight="1" fitToWidth="1" horizontalDpi="300" verticalDpi="300" orientation="portrait" paperSize="9" r:id="rId1"/>
  <headerFooter alignWithMargins="0">
    <oddFooter>&amp;C第4页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4">
      <selection activeCell="D17" sqref="D17"/>
    </sheetView>
  </sheetViews>
  <sheetFormatPr defaultColWidth="9.00390625" defaultRowHeight="14.25"/>
  <cols>
    <col min="1" max="3" width="3.50390625" style="1" customWidth="1"/>
    <col min="4" max="4" width="10.875" style="1" customWidth="1"/>
    <col min="5" max="7" width="8.625" style="1" customWidth="1"/>
    <col min="8" max="8" width="6.375" style="1" customWidth="1"/>
    <col min="9" max="9" width="7.625" style="1" customWidth="1"/>
    <col min="10" max="10" width="6.375" style="1" customWidth="1"/>
    <col min="11" max="11" width="9.625" style="1" customWidth="1"/>
    <col min="12" max="13" width="7.625" style="1" customWidth="1"/>
    <col min="14" max="14" width="6.50390625" style="1" customWidth="1"/>
    <col min="15" max="17" width="7.625" style="1" customWidth="1"/>
    <col min="18" max="21" width="9.625" style="1" customWidth="1"/>
    <col min="22" max="16384" width="9.00390625" style="1" bestFit="1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150" t="s">
        <v>382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21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 t="s">
        <v>86</v>
      </c>
    </row>
    <row r="4" spans="1:21" s="6" customFormat="1" ht="14.25">
      <c r="A4" s="59" t="s">
        <v>403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s="3" customFormat="1" ht="30" customHeight="1">
      <c r="A5" s="145" t="s">
        <v>232</v>
      </c>
      <c r="B5" s="146"/>
      <c r="C5" s="146"/>
      <c r="D5" s="146"/>
      <c r="E5" s="195" t="s">
        <v>40</v>
      </c>
      <c r="F5" s="196"/>
      <c r="G5" s="197"/>
      <c r="H5" s="151" t="s">
        <v>87</v>
      </c>
      <c r="I5" s="152"/>
      <c r="J5" s="152"/>
      <c r="K5" s="153"/>
      <c r="L5" s="154" t="s">
        <v>88</v>
      </c>
      <c r="M5" s="143"/>
      <c r="N5" s="143"/>
      <c r="O5" s="143"/>
      <c r="P5" s="143"/>
      <c r="Q5" s="144"/>
      <c r="R5" s="154" t="s">
        <v>46</v>
      </c>
      <c r="S5" s="143"/>
      <c r="T5" s="143"/>
      <c r="U5" s="144"/>
    </row>
    <row r="6" spans="1:21" s="3" customFormat="1" ht="30" customHeight="1">
      <c r="A6" s="140" t="s">
        <v>230</v>
      </c>
      <c r="B6" s="141"/>
      <c r="C6" s="142"/>
      <c r="D6" s="187" t="s">
        <v>248</v>
      </c>
      <c r="E6" s="146" t="s">
        <v>71</v>
      </c>
      <c r="F6" s="145" t="s">
        <v>89</v>
      </c>
      <c r="G6" s="145" t="s">
        <v>90</v>
      </c>
      <c r="H6" s="145" t="s">
        <v>71</v>
      </c>
      <c r="I6" s="145" t="s">
        <v>91</v>
      </c>
      <c r="J6" s="189" t="s">
        <v>92</v>
      </c>
      <c r="K6" s="190"/>
      <c r="L6" s="146" t="s">
        <v>71</v>
      </c>
      <c r="M6" s="137" t="s">
        <v>91</v>
      </c>
      <c r="N6" s="138"/>
      <c r="O6" s="139"/>
      <c r="P6" s="137" t="s">
        <v>245</v>
      </c>
      <c r="Q6" s="139"/>
      <c r="R6" s="146" t="s">
        <v>71</v>
      </c>
      <c r="S6" s="145" t="s">
        <v>89</v>
      </c>
      <c r="T6" s="134" t="s">
        <v>90</v>
      </c>
      <c r="U6" s="135"/>
    </row>
    <row r="7" spans="1:21" s="3" customFormat="1" ht="62.25" customHeight="1">
      <c r="A7" s="184"/>
      <c r="B7" s="185"/>
      <c r="C7" s="186"/>
      <c r="D7" s="188"/>
      <c r="E7" s="146"/>
      <c r="F7" s="145"/>
      <c r="G7" s="145"/>
      <c r="H7" s="145"/>
      <c r="I7" s="146"/>
      <c r="J7" s="30" t="s">
        <v>246</v>
      </c>
      <c r="K7" s="74" t="s">
        <v>247</v>
      </c>
      <c r="L7" s="146"/>
      <c r="M7" s="74" t="s">
        <v>366</v>
      </c>
      <c r="N7" s="30" t="s">
        <v>367</v>
      </c>
      <c r="O7" s="30" t="s">
        <v>368</v>
      </c>
      <c r="P7" s="30" t="s">
        <v>366</v>
      </c>
      <c r="Q7" s="74" t="s">
        <v>247</v>
      </c>
      <c r="R7" s="146"/>
      <c r="S7" s="145"/>
      <c r="T7" s="30" t="s">
        <v>93</v>
      </c>
      <c r="U7" s="33" t="s">
        <v>94</v>
      </c>
    </row>
    <row r="8" spans="1:21" s="3" customFormat="1" ht="19.5" customHeight="1">
      <c r="A8" s="146" t="s">
        <v>67</v>
      </c>
      <c r="B8" s="146" t="s">
        <v>68</v>
      </c>
      <c r="C8" s="146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/>
      <c r="K8" s="31">
        <v>6</v>
      </c>
      <c r="L8" s="31">
        <v>7</v>
      </c>
      <c r="M8" s="31">
        <v>8</v>
      </c>
      <c r="N8" s="31"/>
      <c r="O8" s="31"/>
      <c r="P8" s="31"/>
      <c r="Q8" s="31">
        <v>9</v>
      </c>
      <c r="R8" s="31">
        <v>10</v>
      </c>
      <c r="S8" s="31">
        <v>11</v>
      </c>
      <c r="T8" s="31">
        <v>12</v>
      </c>
      <c r="U8" s="31">
        <v>13</v>
      </c>
    </row>
    <row r="9" spans="1:21" s="3" customFormat="1" ht="24" customHeight="1">
      <c r="A9" s="146"/>
      <c r="B9" s="146"/>
      <c r="C9" s="146"/>
      <c r="D9" s="31" t="s">
        <v>71</v>
      </c>
      <c r="E9" s="31">
        <f>F9+G9</f>
        <v>0</v>
      </c>
      <c r="F9" s="31">
        <f aca="true" t="shared" si="0" ref="F9:U9">F10+F20+F26+F29</f>
        <v>0</v>
      </c>
      <c r="G9" s="31">
        <f t="shared" si="0"/>
        <v>0</v>
      </c>
      <c r="H9" s="127">
        <f>I9+J9</f>
        <v>1398.76</v>
      </c>
      <c r="I9" s="127">
        <f t="shared" si="0"/>
        <v>1080.55</v>
      </c>
      <c r="J9" s="127">
        <f t="shared" si="0"/>
        <v>318.21000000000004</v>
      </c>
      <c r="K9" s="31">
        <f t="shared" si="0"/>
        <v>0</v>
      </c>
      <c r="L9" s="31">
        <f>M9+P9</f>
        <v>1398.76</v>
      </c>
      <c r="M9" s="31">
        <f>N9+O9</f>
        <v>1080.55</v>
      </c>
      <c r="N9" s="31">
        <f t="shared" si="0"/>
        <v>829.98</v>
      </c>
      <c r="O9" s="31">
        <f t="shared" si="0"/>
        <v>250.57000000000002</v>
      </c>
      <c r="P9" s="31">
        <f t="shared" si="0"/>
        <v>318.21000000000004</v>
      </c>
      <c r="Q9" s="31">
        <f t="shared" si="0"/>
        <v>0</v>
      </c>
      <c r="R9" s="31">
        <f>S9+T9+U9</f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</row>
    <row r="10" spans="1:21" s="3" customFormat="1" ht="24" customHeight="1">
      <c r="A10" s="191" t="s">
        <v>426</v>
      </c>
      <c r="B10" s="192" t="s">
        <v>427</v>
      </c>
      <c r="C10" s="192" t="s">
        <v>427</v>
      </c>
      <c r="D10" s="125" t="s">
        <v>404</v>
      </c>
      <c r="E10" s="31">
        <f aca="true" t="shared" si="1" ref="E10:E31">F10+G10</f>
        <v>0</v>
      </c>
      <c r="F10" s="31">
        <f aca="true" t="shared" si="2" ref="F10:U10">F11+F13</f>
        <v>0</v>
      </c>
      <c r="G10" s="31">
        <f t="shared" si="2"/>
        <v>0</v>
      </c>
      <c r="H10" s="127">
        <f aca="true" t="shared" si="3" ref="H10:H31">I10+J10</f>
        <v>1347.3700000000001</v>
      </c>
      <c r="I10" s="127">
        <f t="shared" si="2"/>
        <v>1029.16</v>
      </c>
      <c r="J10" s="127">
        <f t="shared" si="2"/>
        <v>318.21000000000004</v>
      </c>
      <c r="K10" s="31">
        <f t="shared" si="2"/>
        <v>0</v>
      </c>
      <c r="L10" s="31">
        <f aca="true" t="shared" si="4" ref="L10:L31">M10+P10</f>
        <v>1347.3700000000001</v>
      </c>
      <c r="M10" s="31">
        <f aca="true" t="shared" si="5" ref="M10:M31">N10+O10</f>
        <v>1029.16</v>
      </c>
      <c r="N10" s="31">
        <f t="shared" si="2"/>
        <v>778.6400000000001</v>
      </c>
      <c r="O10" s="31">
        <f t="shared" si="2"/>
        <v>250.52</v>
      </c>
      <c r="P10" s="31">
        <f t="shared" si="2"/>
        <v>318.21000000000004</v>
      </c>
      <c r="Q10" s="31">
        <f t="shared" si="2"/>
        <v>0</v>
      </c>
      <c r="R10" s="31">
        <f aca="true" t="shared" si="6" ref="R10:R31">S10+T10+U10</f>
        <v>0</v>
      </c>
      <c r="S10" s="31">
        <f t="shared" si="2"/>
        <v>0</v>
      </c>
      <c r="T10" s="31">
        <f t="shared" si="2"/>
        <v>0</v>
      </c>
      <c r="U10" s="31">
        <f t="shared" si="2"/>
        <v>0</v>
      </c>
    </row>
    <row r="11" spans="1:21" s="3" customFormat="1" ht="24" customHeight="1">
      <c r="A11" s="191" t="s">
        <v>428</v>
      </c>
      <c r="B11" s="192" t="s">
        <v>427</v>
      </c>
      <c r="C11" s="192" t="s">
        <v>427</v>
      </c>
      <c r="D11" s="125" t="s">
        <v>405</v>
      </c>
      <c r="E11" s="31">
        <f t="shared" si="1"/>
        <v>0</v>
      </c>
      <c r="F11" s="31">
        <f aca="true" t="shared" si="7" ref="F11:U11">F12</f>
        <v>0</v>
      </c>
      <c r="G11" s="31">
        <f t="shared" si="7"/>
        <v>0</v>
      </c>
      <c r="H11" s="127">
        <f t="shared" si="3"/>
        <v>15</v>
      </c>
      <c r="I11" s="127">
        <f t="shared" si="7"/>
        <v>0</v>
      </c>
      <c r="J11" s="127">
        <f t="shared" si="7"/>
        <v>15</v>
      </c>
      <c r="K11" s="31">
        <f t="shared" si="7"/>
        <v>0</v>
      </c>
      <c r="L11" s="31">
        <f t="shared" si="4"/>
        <v>15</v>
      </c>
      <c r="M11" s="31">
        <f t="shared" si="5"/>
        <v>0</v>
      </c>
      <c r="N11" s="31">
        <f t="shared" si="7"/>
        <v>0</v>
      </c>
      <c r="O11" s="31">
        <f t="shared" si="7"/>
        <v>0</v>
      </c>
      <c r="P11" s="31">
        <f t="shared" si="7"/>
        <v>15</v>
      </c>
      <c r="Q11" s="31">
        <f t="shared" si="7"/>
        <v>0</v>
      </c>
      <c r="R11" s="31">
        <f t="shared" si="6"/>
        <v>0</v>
      </c>
      <c r="S11" s="31">
        <f t="shared" si="7"/>
        <v>0</v>
      </c>
      <c r="T11" s="31">
        <f t="shared" si="7"/>
        <v>0</v>
      </c>
      <c r="U11" s="31">
        <f t="shared" si="7"/>
        <v>0</v>
      </c>
    </row>
    <row r="12" spans="1:21" s="3" customFormat="1" ht="24" customHeight="1">
      <c r="A12" s="191" t="s">
        <v>429</v>
      </c>
      <c r="B12" s="192" t="s">
        <v>427</v>
      </c>
      <c r="C12" s="192" t="s">
        <v>427</v>
      </c>
      <c r="D12" s="125" t="s">
        <v>406</v>
      </c>
      <c r="E12" s="31">
        <f t="shared" si="1"/>
        <v>0</v>
      </c>
      <c r="F12" s="31">
        <v>0</v>
      </c>
      <c r="G12" s="31">
        <v>0</v>
      </c>
      <c r="H12" s="127">
        <f t="shared" si="3"/>
        <v>15</v>
      </c>
      <c r="I12" s="127">
        <v>0</v>
      </c>
      <c r="J12" s="127">
        <v>15</v>
      </c>
      <c r="K12" s="31">
        <v>0</v>
      </c>
      <c r="L12" s="31">
        <f t="shared" si="4"/>
        <v>15</v>
      </c>
      <c r="M12" s="31">
        <f t="shared" si="5"/>
        <v>0</v>
      </c>
      <c r="N12" s="31">
        <v>0</v>
      </c>
      <c r="O12" s="31">
        <v>0</v>
      </c>
      <c r="P12" s="31">
        <v>15</v>
      </c>
      <c r="Q12" s="31">
        <v>0</v>
      </c>
      <c r="R12" s="31">
        <f t="shared" si="6"/>
        <v>0</v>
      </c>
      <c r="S12" s="31">
        <v>0</v>
      </c>
      <c r="T12" s="31">
        <v>0</v>
      </c>
      <c r="U12" s="31">
        <v>0</v>
      </c>
    </row>
    <row r="13" spans="1:21" s="3" customFormat="1" ht="24" customHeight="1">
      <c r="A13" s="191" t="s">
        <v>430</v>
      </c>
      <c r="B13" s="192" t="s">
        <v>427</v>
      </c>
      <c r="C13" s="192" t="s">
        <v>427</v>
      </c>
      <c r="D13" s="125" t="s">
        <v>407</v>
      </c>
      <c r="E13" s="31">
        <f t="shared" si="1"/>
        <v>0</v>
      </c>
      <c r="F13" s="31">
        <f aca="true" t="shared" si="8" ref="F13:U13">F14+F15+F16+F17+F18+F19</f>
        <v>0</v>
      </c>
      <c r="G13" s="31">
        <f t="shared" si="8"/>
        <v>0</v>
      </c>
      <c r="H13" s="127">
        <f t="shared" si="3"/>
        <v>1332.3700000000001</v>
      </c>
      <c r="I13" s="127">
        <f t="shared" si="8"/>
        <v>1029.16</v>
      </c>
      <c r="J13" s="127">
        <f t="shared" si="8"/>
        <v>303.21000000000004</v>
      </c>
      <c r="K13" s="31">
        <f t="shared" si="8"/>
        <v>0</v>
      </c>
      <c r="L13" s="31">
        <f t="shared" si="4"/>
        <v>1332.3700000000001</v>
      </c>
      <c r="M13" s="31">
        <f t="shared" si="5"/>
        <v>1029.16</v>
      </c>
      <c r="N13" s="31">
        <f t="shared" si="8"/>
        <v>778.6400000000001</v>
      </c>
      <c r="O13" s="31">
        <f t="shared" si="8"/>
        <v>250.52</v>
      </c>
      <c r="P13" s="31">
        <f t="shared" si="8"/>
        <v>303.21000000000004</v>
      </c>
      <c r="Q13" s="31">
        <f t="shared" si="8"/>
        <v>0</v>
      </c>
      <c r="R13" s="31">
        <f t="shared" si="6"/>
        <v>0</v>
      </c>
      <c r="S13" s="31">
        <f t="shared" si="8"/>
        <v>0</v>
      </c>
      <c r="T13" s="31">
        <f t="shared" si="8"/>
        <v>0</v>
      </c>
      <c r="U13" s="31">
        <f t="shared" si="8"/>
        <v>0</v>
      </c>
    </row>
    <row r="14" spans="1:21" s="3" customFormat="1" ht="24" customHeight="1">
      <c r="A14" s="191" t="s">
        <v>431</v>
      </c>
      <c r="B14" s="192" t="s">
        <v>427</v>
      </c>
      <c r="C14" s="192" t="s">
        <v>427</v>
      </c>
      <c r="D14" s="125" t="s">
        <v>408</v>
      </c>
      <c r="E14" s="31">
        <f t="shared" si="1"/>
        <v>0</v>
      </c>
      <c r="F14" s="31">
        <v>0</v>
      </c>
      <c r="G14" s="31">
        <v>0</v>
      </c>
      <c r="H14" s="127">
        <f t="shared" si="3"/>
        <v>38</v>
      </c>
      <c r="I14" s="127">
        <v>38</v>
      </c>
      <c r="J14" s="127">
        <v>0</v>
      </c>
      <c r="K14" s="31">
        <v>0</v>
      </c>
      <c r="L14" s="31">
        <f t="shared" si="4"/>
        <v>38</v>
      </c>
      <c r="M14" s="31">
        <f t="shared" si="5"/>
        <v>38</v>
      </c>
      <c r="N14" s="31">
        <v>11.74</v>
      </c>
      <c r="O14" s="31">
        <v>26.26</v>
      </c>
      <c r="P14" s="31">
        <v>0</v>
      </c>
      <c r="Q14" s="31">
        <v>0</v>
      </c>
      <c r="R14" s="31">
        <f t="shared" si="6"/>
        <v>0</v>
      </c>
      <c r="S14" s="31">
        <v>0</v>
      </c>
      <c r="T14" s="31">
        <v>0</v>
      </c>
      <c r="U14" s="31">
        <v>0</v>
      </c>
    </row>
    <row r="15" spans="1:21" s="3" customFormat="1" ht="24" customHeight="1">
      <c r="A15" s="191" t="s">
        <v>432</v>
      </c>
      <c r="B15" s="192" t="s">
        <v>427</v>
      </c>
      <c r="C15" s="192" t="s">
        <v>427</v>
      </c>
      <c r="D15" s="125" t="s">
        <v>409</v>
      </c>
      <c r="E15" s="31">
        <f t="shared" si="1"/>
        <v>0</v>
      </c>
      <c r="F15" s="31">
        <v>0</v>
      </c>
      <c r="G15" s="31">
        <v>0</v>
      </c>
      <c r="H15" s="127">
        <f t="shared" si="3"/>
        <v>169</v>
      </c>
      <c r="I15" s="127">
        <v>169</v>
      </c>
      <c r="J15" s="127">
        <v>0</v>
      </c>
      <c r="K15" s="31">
        <v>0</v>
      </c>
      <c r="L15" s="31">
        <f t="shared" si="4"/>
        <v>169</v>
      </c>
      <c r="M15" s="31">
        <f t="shared" si="5"/>
        <v>169</v>
      </c>
      <c r="N15" s="31">
        <v>168.4</v>
      </c>
      <c r="O15" s="31">
        <v>0.6</v>
      </c>
      <c r="P15" s="31">
        <v>0</v>
      </c>
      <c r="Q15" s="31">
        <v>0</v>
      </c>
      <c r="R15" s="31">
        <f t="shared" si="6"/>
        <v>0</v>
      </c>
      <c r="S15" s="31">
        <v>0</v>
      </c>
      <c r="T15" s="31">
        <v>0</v>
      </c>
      <c r="U15" s="31">
        <v>0</v>
      </c>
    </row>
    <row r="16" spans="1:21" s="3" customFormat="1" ht="24" customHeight="1">
      <c r="A16" s="191" t="s">
        <v>433</v>
      </c>
      <c r="B16" s="192" t="s">
        <v>427</v>
      </c>
      <c r="C16" s="192" t="s">
        <v>427</v>
      </c>
      <c r="D16" s="125" t="s">
        <v>410</v>
      </c>
      <c r="E16" s="31">
        <f t="shared" si="1"/>
        <v>0</v>
      </c>
      <c r="F16" s="31">
        <v>0</v>
      </c>
      <c r="G16" s="31">
        <v>0</v>
      </c>
      <c r="H16" s="127">
        <f t="shared" si="3"/>
        <v>56</v>
      </c>
      <c r="I16" s="127">
        <v>1.81</v>
      </c>
      <c r="J16" s="127">
        <v>54.19</v>
      </c>
      <c r="K16" s="31">
        <v>0</v>
      </c>
      <c r="L16" s="31">
        <f t="shared" si="4"/>
        <v>56</v>
      </c>
      <c r="M16" s="31">
        <f t="shared" si="5"/>
        <v>1.81</v>
      </c>
      <c r="N16" s="31">
        <v>1.81</v>
      </c>
      <c r="O16" s="31">
        <v>0</v>
      </c>
      <c r="P16" s="31">
        <v>54.19</v>
      </c>
      <c r="Q16" s="31">
        <v>0</v>
      </c>
      <c r="R16" s="31">
        <f t="shared" si="6"/>
        <v>0</v>
      </c>
      <c r="S16" s="31">
        <v>0</v>
      </c>
      <c r="T16" s="31">
        <v>0</v>
      </c>
      <c r="U16" s="31">
        <v>0</v>
      </c>
    </row>
    <row r="17" spans="1:21" s="3" customFormat="1" ht="24" customHeight="1">
      <c r="A17" s="191" t="s">
        <v>434</v>
      </c>
      <c r="B17" s="192" t="s">
        <v>427</v>
      </c>
      <c r="C17" s="192" t="s">
        <v>427</v>
      </c>
      <c r="D17" s="125" t="s">
        <v>411</v>
      </c>
      <c r="E17" s="31">
        <f t="shared" si="1"/>
        <v>0</v>
      </c>
      <c r="F17" s="31">
        <v>0</v>
      </c>
      <c r="G17" s="31">
        <v>0</v>
      </c>
      <c r="H17" s="127">
        <f t="shared" si="3"/>
        <v>50</v>
      </c>
      <c r="I17" s="127">
        <v>0</v>
      </c>
      <c r="J17" s="127">
        <v>50</v>
      </c>
      <c r="K17" s="31">
        <v>0</v>
      </c>
      <c r="L17" s="31">
        <f t="shared" si="4"/>
        <v>50</v>
      </c>
      <c r="M17" s="31">
        <f t="shared" si="5"/>
        <v>0</v>
      </c>
      <c r="N17" s="31">
        <v>0</v>
      </c>
      <c r="O17" s="31">
        <v>0</v>
      </c>
      <c r="P17" s="31">
        <v>50</v>
      </c>
      <c r="Q17" s="31">
        <v>0</v>
      </c>
      <c r="R17" s="31">
        <f t="shared" si="6"/>
        <v>0</v>
      </c>
      <c r="S17" s="31">
        <v>0</v>
      </c>
      <c r="T17" s="31">
        <v>0</v>
      </c>
      <c r="U17" s="31">
        <v>0</v>
      </c>
    </row>
    <row r="18" spans="1:21" s="3" customFormat="1" ht="24" customHeight="1">
      <c r="A18" s="191" t="s">
        <v>435</v>
      </c>
      <c r="B18" s="192" t="s">
        <v>427</v>
      </c>
      <c r="C18" s="192" t="s">
        <v>427</v>
      </c>
      <c r="D18" s="125" t="s">
        <v>412</v>
      </c>
      <c r="E18" s="31">
        <f t="shared" si="1"/>
        <v>0</v>
      </c>
      <c r="F18" s="31">
        <v>0</v>
      </c>
      <c r="G18" s="31">
        <v>0</v>
      </c>
      <c r="H18" s="127">
        <f t="shared" si="3"/>
        <v>28</v>
      </c>
      <c r="I18" s="127">
        <v>0</v>
      </c>
      <c r="J18" s="127">
        <v>28</v>
      </c>
      <c r="K18" s="31">
        <v>0</v>
      </c>
      <c r="L18" s="31">
        <f t="shared" si="4"/>
        <v>28</v>
      </c>
      <c r="M18" s="31">
        <f t="shared" si="5"/>
        <v>0</v>
      </c>
      <c r="N18" s="31">
        <v>0</v>
      </c>
      <c r="O18" s="31">
        <v>0</v>
      </c>
      <c r="P18" s="31">
        <v>28</v>
      </c>
      <c r="Q18" s="31">
        <v>0</v>
      </c>
      <c r="R18" s="31">
        <f t="shared" si="6"/>
        <v>0</v>
      </c>
      <c r="S18" s="31">
        <v>0</v>
      </c>
      <c r="T18" s="31">
        <v>0</v>
      </c>
      <c r="U18" s="31">
        <v>0</v>
      </c>
    </row>
    <row r="19" spans="1:21" s="3" customFormat="1" ht="24" customHeight="1">
      <c r="A19" s="191" t="s">
        <v>436</v>
      </c>
      <c r="B19" s="192" t="s">
        <v>427</v>
      </c>
      <c r="C19" s="192" t="s">
        <v>427</v>
      </c>
      <c r="D19" s="125" t="s">
        <v>413</v>
      </c>
      <c r="E19" s="31">
        <f t="shared" si="1"/>
        <v>0</v>
      </c>
      <c r="F19" s="31">
        <v>0</v>
      </c>
      <c r="G19" s="31">
        <v>0</v>
      </c>
      <c r="H19" s="127">
        <f t="shared" si="3"/>
        <v>991.37</v>
      </c>
      <c r="I19" s="127">
        <v>820.35</v>
      </c>
      <c r="J19" s="127">
        <v>171.02</v>
      </c>
      <c r="K19" s="31">
        <v>0</v>
      </c>
      <c r="L19" s="31">
        <f t="shared" si="4"/>
        <v>991.37</v>
      </c>
      <c r="M19" s="31">
        <f t="shared" si="5"/>
        <v>820.35</v>
      </c>
      <c r="N19" s="31">
        <v>596.69</v>
      </c>
      <c r="O19" s="31">
        <v>223.66</v>
      </c>
      <c r="P19" s="31">
        <v>171.02</v>
      </c>
      <c r="Q19" s="31">
        <v>0</v>
      </c>
      <c r="R19" s="31">
        <f t="shared" si="6"/>
        <v>0</v>
      </c>
      <c r="S19" s="31">
        <v>0</v>
      </c>
      <c r="T19" s="31">
        <v>0</v>
      </c>
      <c r="U19" s="31">
        <v>0</v>
      </c>
    </row>
    <row r="20" spans="1:21" s="3" customFormat="1" ht="24" customHeight="1">
      <c r="A20" s="191" t="s">
        <v>437</v>
      </c>
      <c r="B20" s="192" t="s">
        <v>427</v>
      </c>
      <c r="C20" s="192" t="s">
        <v>427</v>
      </c>
      <c r="D20" s="125" t="s">
        <v>414</v>
      </c>
      <c r="E20" s="31">
        <f t="shared" si="1"/>
        <v>0</v>
      </c>
      <c r="F20" s="31">
        <f aca="true" t="shared" si="9" ref="F20:U20">F21+F24</f>
        <v>0</v>
      </c>
      <c r="G20" s="31">
        <f t="shared" si="9"/>
        <v>0</v>
      </c>
      <c r="H20" s="127">
        <f t="shared" si="3"/>
        <v>28.84</v>
      </c>
      <c r="I20" s="127">
        <f t="shared" si="9"/>
        <v>28.84</v>
      </c>
      <c r="J20" s="127">
        <f t="shared" si="9"/>
        <v>0</v>
      </c>
      <c r="K20" s="31">
        <f t="shared" si="9"/>
        <v>0</v>
      </c>
      <c r="L20" s="31">
        <f t="shared" si="4"/>
        <v>28.84</v>
      </c>
      <c r="M20" s="31">
        <f t="shared" si="5"/>
        <v>28.84</v>
      </c>
      <c r="N20" s="31">
        <f t="shared" si="9"/>
        <v>28.79</v>
      </c>
      <c r="O20" s="31">
        <f t="shared" si="9"/>
        <v>0.05</v>
      </c>
      <c r="P20" s="31">
        <f t="shared" si="9"/>
        <v>0</v>
      </c>
      <c r="Q20" s="31">
        <f t="shared" si="9"/>
        <v>0</v>
      </c>
      <c r="R20" s="31">
        <f t="shared" si="6"/>
        <v>0</v>
      </c>
      <c r="S20" s="31">
        <f t="shared" si="9"/>
        <v>0</v>
      </c>
      <c r="T20" s="31">
        <f t="shared" si="9"/>
        <v>0</v>
      </c>
      <c r="U20" s="31">
        <f t="shared" si="9"/>
        <v>0</v>
      </c>
    </row>
    <row r="21" spans="1:21" s="3" customFormat="1" ht="24" customHeight="1">
      <c r="A21" s="191" t="s">
        <v>438</v>
      </c>
      <c r="B21" s="192" t="s">
        <v>427</v>
      </c>
      <c r="C21" s="192" t="s">
        <v>427</v>
      </c>
      <c r="D21" s="125" t="s">
        <v>415</v>
      </c>
      <c r="E21" s="31">
        <f t="shared" si="1"/>
        <v>0</v>
      </c>
      <c r="F21" s="31">
        <f aca="true" t="shared" si="10" ref="F21:U21">F22+F23</f>
        <v>0</v>
      </c>
      <c r="G21" s="31">
        <f t="shared" si="10"/>
        <v>0</v>
      </c>
      <c r="H21" s="127">
        <f t="shared" si="3"/>
        <v>28.46</v>
      </c>
      <c r="I21" s="127">
        <f t="shared" si="10"/>
        <v>28.46</v>
      </c>
      <c r="J21" s="127">
        <f t="shared" si="10"/>
        <v>0</v>
      </c>
      <c r="K21" s="31">
        <f t="shared" si="10"/>
        <v>0</v>
      </c>
      <c r="L21" s="31">
        <f t="shared" si="4"/>
        <v>28.46</v>
      </c>
      <c r="M21" s="31">
        <f t="shared" si="5"/>
        <v>28.46</v>
      </c>
      <c r="N21" s="31">
        <f t="shared" si="10"/>
        <v>28.41</v>
      </c>
      <c r="O21" s="31">
        <f t="shared" si="10"/>
        <v>0.05</v>
      </c>
      <c r="P21" s="31">
        <f t="shared" si="10"/>
        <v>0</v>
      </c>
      <c r="Q21" s="31">
        <f t="shared" si="10"/>
        <v>0</v>
      </c>
      <c r="R21" s="31">
        <f t="shared" si="6"/>
        <v>0</v>
      </c>
      <c r="S21" s="31">
        <f t="shared" si="10"/>
        <v>0</v>
      </c>
      <c r="T21" s="31">
        <f t="shared" si="10"/>
        <v>0</v>
      </c>
      <c r="U21" s="31">
        <f t="shared" si="10"/>
        <v>0</v>
      </c>
    </row>
    <row r="22" spans="1:21" s="3" customFormat="1" ht="24" customHeight="1">
      <c r="A22" s="191" t="s">
        <v>439</v>
      </c>
      <c r="B22" s="192" t="s">
        <v>427</v>
      </c>
      <c r="C22" s="192" t="s">
        <v>427</v>
      </c>
      <c r="D22" s="125" t="s">
        <v>416</v>
      </c>
      <c r="E22" s="31">
        <f t="shared" si="1"/>
        <v>0</v>
      </c>
      <c r="F22" s="31">
        <v>0</v>
      </c>
      <c r="G22" s="31">
        <v>0</v>
      </c>
      <c r="H22" s="127">
        <f t="shared" si="3"/>
        <v>28.41</v>
      </c>
      <c r="I22" s="127">
        <v>28.41</v>
      </c>
      <c r="J22" s="127">
        <v>0</v>
      </c>
      <c r="K22" s="31">
        <v>0</v>
      </c>
      <c r="L22" s="31">
        <f t="shared" si="4"/>
        <v>28.41</v>
      </c>
      <c r="M22" s="31">
        <f t="shared" si="5"/>
        <v>28.41</v>
      </c>
      <c r="N22" s="31">
        <v>28.41</v>
      </c>
      <c r="O22" s="31">
        <v>0</v>
      </c>
      <c r="P22" s="31">
        <v>0</v>
      </c>
      <c r="Q22" s="31">
        <v>0</v>
      </c>
      <c r="R22" s="31">
        <f t="shared" si="6"/>
        <v>0</v>
      </c>
      <c r="S22" s="31">
        <v>0</v>
      </c>
      <c r="T22" s="31">
        <v>0</v>
      </c>
      <c r="U22" s="31">
        <v>0</v>
      </c>
    </row>
    <row r="23" spans="1:21" s="3" customFormat="1" ht="24" customHeight="1">
      <c r="A23" s="191" t="s">
        <v>440</v>
      </c>
      <c r="B23" s="192" t="s">
        <v>427</v>
      </c>
      <c r="C23" s="192" t="s">
        <v>427</v>
      </c>
      <c r="D23" s="125" t="s">
        <v>417</v>
      </c>
      <c r="E23" s="31">
        <f t="shared" si="1"/>
        <v>0</v>
      </c>
      <c r="F23" s="31">
        <v>0</v>
      </c>
      <c r="G23" s="31">
        <v>0</v>
      </c>
      <c r="H23" s="127">
        <f t="shared" si="3"/>
        <v>0.05</v>
      </c>
      <c r="I23" s="127">
        <v>0.05</v>
      </c>
      <c r="J23" s="127">
        <v>0</v>
      </c>
      <c r="K23" s="31">
        <v>0</v>
      </c>
      <c r="L23" s="31">
        <f t="shared" si="4"/>
        <v>0.05</v>
      </c>
      <c r="M23" s="31">
        <f t="shared" si="5"/>
        <v>0.05</v>
      </c>
      <c r="N23" s="31">
        <v>0</v>
      </c>
      <c r="O23" s="31">
        <v>0.05</v>
      </c>
      <c r="P23" s="31">
        <v>0</v>
      </c>
      <c r="Q23" s="31">
        <v>0</v>
      </c>
      <c r="R23" s="31">
        <f t="shared" si="6"/>
        <v>0</v>
      </c>
      <c r="S23" s="31">
        <v>0</v>
      </c>
      <c r="T23" s="31">
        <v>0</v>
      </c>
      <c r="U23" s="31">
        <v>0</v>
      </c>
    </row>
    <row r="24" spans="1:21" s="3" customFormat="1" ht="24" customHeight="1">
      <c r="A24" s="191" t="s">
        <v>441</v>
      </c>
      <c r="B24" s="192" t="s">
        <v>427</v>
      </c>
      <c r="C24" s="192" t="s">
        <v>427</v>
      </c>
      <c r="D24" s="125" t="s">
        <v>418</v>
      </c>
      <c r="E24" s="31">
        <f t="shared" si="1"/>
        <v>0</v>
      </c>
      <c r="F24" s="31">
        <f aca="true" t="shared" si="11" ref="F24:U24">F25</f>
        <v>0</v>
      </c>
      <c r="G24" s="31">
        <f t="shared" si="11"/>
        <v>0</v>
      </c>
      <c r="H24" s="127">
        <f t="shared" si="3"/>
        <v>0.38</v>
      </c>
      <c r="I24" s="127">
        <f t="shared" si="11"/>
        <v>0.38</v>
      </c>
      <c r="J24" s="127">
        <f t="shared" si="11"/>
        <v>0</v>
      </c>
      <c r="K24" s="31">
        <f t="shared" si="11"/>
        <v>0</v>
      </c>
      <c r="L24" s="31">
        <f t="shared" si="4"/>
        <v>0.38</v>
      </c>
      <c r="M24" s="31">
        <f t="shared" si="5"/>
        <v>0.38</v>
      </c>
      <c r="N24" s="31">
        <f t="shared" si="11"/>
        <v>0.38</v>
      </c>
      <c r="O24" s="31">
        <f t="shared" si="11"/>
        <v>0</v>
      </c>
      <c r="P24" s="31">
        <f t="shared" si="11"/>
        <v>0</v>
      </c>
      <c r="Q24" s="31">
        <f t="shared" si="11"/>
        <v>0</v>
      </c>
      <c r="R24" s="31">
        <f t="shared" si="6"/>
        <v>0</v>
      </c>
      <c r="S24" s="31">
        <f t="shared" si="11"/>
        <v>0</v>
      </c>
      <c r="T24" s="31">
        <f t="shared" si="11"/>
        <v>0</v>
      </c>
      <c r="U24" s="31">
        <f t="shared" si="11"/>
        <v>0</v>
      </c>
    </row>
    <row r="25" spans="1:21" s="3" customFormat="1" ht="24" customHeight="1">
      <c r="A25" s="191" t="s">
        <v>442</v>
      </c>
      <c r="B25" s="192" t="s">
        <v>427</v>
      </c>
      <c r="C25" s="192" t="s">
        <v>427</v>
      </c>
      <c r="D25" s="125" t="s">
        <v>419</v>
      </c>
      <c r="E25" s="31">
        <f t="shared" si="1"/>
        <v>0</v>
      </c>
      <c r="F25" s="31">
        <v>0</v>
      </c>
      <c r="G25" s="31">
        <v>0</v>
      </c>
      <c r="H25" s="127">
        <f t="shared" si="3"/>
        <v>0.38</v>
      </c>
      <c r="I25" s="127">
        <v>0.38</v>
      </c>
      <c r="J25" s="127">
        <v>0</v>
      </c>
      <c r="K25" s="31">
        <v>0</v>
      </c>
      <c r="L25" s="31">
        <f t="shared" si="4"/>
        <v>0.38</v>
      </c>
      <c r="M25" s="31">
        <f t="shared" si="5"/>
        <v>0.38</v>
      </c>
      <c r="N25" s="31">
        <v>0.38</v>
      </c>
      <c r="O25" s="31">
        <v>0</v>
      </c>
      <c r="P25" s="31">
        <v>0</v>
      </c>
      <c r="Q25" s="31">
        <v>0</v>
      </c>
      <c r="R25" s="31">
        <f t="shared" si="6"/>
        <v>0</v>
      </c>
      <c r="S25" s="31">
        <v>0</v>
      </c>
      <c r="T25" s="31">
        <v>0</v>
      </c>
      <c r="U25" s="31">
        <v>0</v>
      </c>
    </row>
    <row r="26" spans="1:21" s="3" customFormat="1" ht="24" customHeight="1">
      <c r="A26" s="191" t="s">
        <v>443</v>
      </c>
      <c r="B26" s="192" t="s">
        <v>427</v>
      </c>
      <c r="C26" s="192" t="s">
        <v>427</v>
      </c>
      <c r="D26" s="125" t="s">
        <v>420</v>
      </c>
      <c r="E26" s="31">
        <f t="shared" si="1"/>
        <v>0</v>
      </c>
      <c r="F26" s="31">
        <f aca="true" t="shared" si="12" ref="F26:U27">F27</f>
        <v>0</v>
      </c>
      <c r="G26" s="31">
        <f t="shared" si="12"/>
        <v>0</v>
      </c>
      <c r="H26" s="127">
        <f t="shared" si="3"/>
        <v>4.25</v>
      </c>
      <c r="I26" s="127">
        <f t="shared" si="12"/>
        <v>4.25</v>
      </c>
      <c r="J26" s="127">
        <f t="shared" si="12"/>
        <v>0</v>
      </c>
      <c r="K26" s="31">
        <f t="shared" si="12"/>
        <v>0</v>
      </c>
      <c r="L26" s="31">
        <f t="shared" si="4"/>
        <v>4.25</v>
      </c>
      <c r="M26" s="31">
        <f t="shared" si="5"/>
        <v>4.25</v>
      </c>
      <c r="N26" s="31">
        <f t="shared" si="12"/>
        <v>4.25</v>
      </c>
      <c r="O26" s="31">
        <f t="shared" si="12"/>
        <v>0</v>
      </c>
      <c r="P26" s="31">
        <f t="shared" si="12"/>
        <v>0</v>
      </c>
      <c r="Q26" s="31">
        <f t="shared" si="12"/>
        <v>0</v>
      </c>
      <c r="R26" s="31">
        <f t="shared" si="6"/>
        <v>0</v>
      </c>
      <c r="S26" s="31">
        <f t="shared" si="12"/>
        <v>0</v>
      </c>
      <c r="T26" s="31">
        <f t="shared" si="12"/>
        <v>0</v>
      </c>
      <c r="U26" s="31">
        <f t="shared" si="12"/>
        <v>0</v>
      </c>
    </row>
    <row r="27" spans="1:21" s="3" customFormat="1" ht="24" customHeight="1">
      <c r="A27" s="191" t="s">
        <v>444</v>
      </c>
      <c r="B27" s="192" t="s">
        <v>427</v>
      </c>
      <c r="C27" s="192" t="s">
        <v>427</v>
      </c>
      <c r="D27" s="125" t="s">
        <v>421</v>
      </c>
      <c r="E27" s="31">
        <f t="shared" si="1"/>
        <v>0</v>
      </c>
      <c r="F27" s="31">
        <f t="shared" si="12"/>
        <v>0</v>
      </c>
      <c r="G27" s="31">
        <f t="shared" si="12"/>
        <v>0</v>
      </c>
      <c r="H27" s="127">
        <f t="shared" si="3"/>
        <v>4.25</v>
      </c>
      <c r="I27" s="127">
        <f t="shared" si="12"/>
        <v>4.25</v>
      </c>
      <c r="J27" s="127">
        <f t="shared" si="12"/>
        <v>0</v>
      </c>
      <c r="K27" s="31">
        <f t="shared" si="12"/>
        <v>0</v>
      </c>
      <c r="L27" s="31">
        <f t="shared" si="4"/>
        <v>4.25</v>
      </c>
      <c r="M27" s="31">
        <f t="shared" si="5"/>
        <v>4.25</v>
      </c>
      <c r="N27" s="31">
        <f t="shared" si="12"/>
        <v>4.25</v>
      </c>
      <c r="O27" s="31">
        <f t="shared" si="12"/>
        <v>0</v>
      </c>
      <c r="P27" s="31">
        <f t="shared" si="12"/>
        <v>0</v>
      </c>
      <c r="Q27" s="31">
        <f t="shared" si="12"/>
        <v>0</v>
      </c>
      <c r="R27" s="31">
        <f t="shared" si="6"/>
        <v>0</v>
      </c>
      <c r="S27" s="31">
        <f t="shared" si="12"/>
        <v>0</v>
      </c>
      <c r="T27" s="31">
        <f t="shared" si="12"/>
        <v>0</v>
      </c>
      <c r="U27" s="31">
        <f t="shared" si="12"/>
        <v>0</v>
      </c>
    </row>
    <row r="28" spans="1:21" s="3" customFormat="1" ht="24" customHeight="1">
      <c r="A28" s="191" t="s">
        <v>445</v>
      </c>
      <c r="B28" s="192" t="s">
        <v>427</v>
      </c>
      <c r="C28" s="192" t="s">
        <v>427</v>
      </c>
      <c r="D28" s="125" t="s">
        <v>422</v>
      </c>
      <c r="E28" s="31">
        <f t="shared" si="1"/>
        <v>0</v>
      </c>
      <c r="F28" s="31">
        <v>0</v>
      </c>
      <c r="G28" s="31">
        <v>0</v>
      </c>
      <c r="H28" s="127">
        <f t="shared" si="3"/>
        <v>4.25</v>
      </c>
      <c r="I28" s="127">
        <v>4.25</v>
      </c>
      <c r="J28" s="127">
        <v>0</v>
      </c>
      <c r="K28" s="31">
        <v>0</v>
      </c>
      <c r="L28" s="31">
        <f t="shared" si="4"/>
        <v>4.25</v>
      </c>
      <c r="M28" s="31">
        <f t="shared" si="5"/>
        <v>4.25</v>
      </c>
      <c r="N28" s="31">
        <v>4.25</v>
      </c>
      <c r="O28" s="31">
        <v>0</v>
      </c>
      <c r="P28" s="31">
        <v>0</v>
      </c>
      <c r="Q28" s="31">
        <v>0</v>
      </c>
      <c r="R28" s="31">
        <f t="shared" si="6"/>
        <v>0</v>
      </c>
      <c r="S28" s="31">
        <v>0</v>
      </c>
      <c r="T28" s="31">
        <v>0</v>
      </c>
      <c r="U28" s="31">
        <v>0</v>
      </c>
    </row>
    <row r="29" spans="1:21" s="3" customFormat="1" ht="24" customHeight="1">
      <c r="A29" s="191" t="s">
        <v>446</v>
      </c>
      <c r="B29" s="192" t="s">
        <v>427</v>
      </c>
      <c r="C29" s="192" t="s">
        <v>427</v>
      </c>
      <c r="D29" s="125" t="s">
        <v>423</v>
      </c>
      <c r="E29" s="31">
        <f t="shared" si="1"/>
        <v>0</v>
      </c>
      <c r="F29" s="31">
        <f aca="true" t="shared" si="13" ref="F29:U30">F30</f>
        <v>0</v>
      </c>
      <c r="G29" s="31">
        <f t="shared" si="13"/>
        <v>0</v>
      </c>
      <c r="H29" s="127">
        <f t="shared" si="3"/>
        <v>18.3</v>
      </c>
      <c r="I29" s="127">
        <f t="shared" si="13"/>
        <v>18.3</v>
      </c>
      <c r="J29" s="127">
        <f t="shared" si="13"/>
        <v>0</v>
      </c>
      <c r="K29" s="31">
        <f t="shared" si="13"/>
        <v>0</v>
      </c>
      <c r="L29" s="31">
        <f t="shared" si="4"/>
        <v>18.3</v>
      </c>
      <c r="M29" s="31">
        <f t="shared" si="5"/>
        <v>18.3</v>
      </c>
      <c r="N29" s="31">
        <f t="shared" si="13"/>
        <v>18.3</v>
      </c>
      <c r="O29" s="31">
        <f t="shared" si="13"/>
        <v>0</v>
      </c>
      <c r="P29" s="31">
        <f t="shared" si="13"/>
        <v>0</v>
      </c>
      <c r="Q29" s="31">
        <f t="shared" si="13"/>
        <v>0</v>
      </c>
      <c r="R29" s="31">
        <f t="shared" si="6"/>
        <v>0</v>
      </c>
      <c r="S29" s="31">
        <f t="shared" si="13"/>
        <v>0</v>
      </c>
      <c r="T29" s="31">
        <f t="shared" si="13"/>
        <v>0</v>
      </c>
      <c r="U29" s="31">
        <f t="shared" si="13"/>
        <v>0</v>
      </c>
    </row>
    <row r="30" spans="1:21" s="3" customFormat="1" ht="24" customHeight="1" thickBot="1">
      <c r="A30" s="191" t="s">
        <v>447</v>
      </c>
      <c r="B30" s="192" t="s">
        <v>427</v>
      </c>
      <c r="C30" s="192" t="s">
        <v>427</v>
      </c>
      <c r="D30" s="125" t="s">
        <v>424</v>
      </c>
      <c r="E30" s="31">
        <f t="shared" si="1"/>
        <v>0</v>
      </c>
      <c r="F30" s="31">
        <f t="shared" si="13"/>
        <v>0</v>
      </c>
      <c r="G30" s="31">
        <f t="shared" si="13"/>
        <v>0</v>
      </c>
      <c r="H30" s="127">
        <f t="shared" si="3"/>
        <v>18.3</v>
      </c>
      <c r="I30" s="127">
        <f t="shared" si="13"/>
        <v>18.3</v>
      </c>
      <c r="J30" s="127">
        <f t="shared" si="13"/>
        <v>0</v>
      </c>
      <c r="K30" s="31">
        <f t="shared" si="13"/>
        <v>0</v>
      </c>
      <c r="L30" s="31">
        <f t="shared" si="4"/>
        <v>18.3</v>
      </c>
      <c r="M30" s="31">
        <f t="shared" si="5"/>
        <v>18.3</v>
      </c>
      <c r="N30" s="31">
        <f t="shared" si="13"/>
        <v>18.3</v>
      </c>
      <c r="O30" s="31">
        <f t="shared" si="13"/>
        <v>0</v>
      </c>
      <c r="P30" s="31">
        <f t="shared" si="13"/>
        <v>0</v>
      </c>
      <c r="Q30" s="31">
        <f t="shared" si="13"/>
        <v>0</v>
      </c>
      <c r="R30" s="31">
        <f t="shared" si="6"/>
        <v>0</v>
      </c>
      <c r="S30" s="31">
        <f t="shared" si="13"/>
        <v>0</v>
      </c>
      <c r="T30" s="31">
        <f t="shared" si="13"/>
        <v>0</v>
      </c>
      <c r="U30" s="31">
        <f t="shared" si="13"/>
        <v>0</v>
      </c>
    </row>
    <row r="31" spans="1:21" s="3" customFormat="1" ht="24" customHeight="1" thickBot="1">
      <c r="A31" s="193" t="s">
        <v>448</v>
      </c>
      <c r="B31" s="194" t="s">
        <v>427</v>
      </c>
      <c r="C31" s="194" t="s">
        <v>427</v>
      </c>
      <c r="D31" s="126" t="s">
        <v>425</v>
      </c>
      <c r="E31" s="31">
        <f t="shared" si="1"/>
        <v>0</v>
      </c>
      <c r="F31" s="31">
        <v>0</v>
      </c>
      <c r="G31" s="31">
        <v>0</v>
      </c>
      <c r="H31" s="127">
        <f t="shared" si="3"/>
        <v>18.3</v>
      </c>
      <c r="I31" s="127">
        <v>18.3</v>
      </c>
      <c r="J31" s="127">
        <v>0</v>
      </c>
      <c r="K31" s="31">
        <v>0</v>
      </c>
      <c r="L31" s="31">
        <f t="shared" si="4"/>
        <v>18.3</v>
      </c>
      <c r="M31" s="31">
        <f t="shared" si="5"/>
        <v>18.3</v>
      </c>
      <c r="N31" s="31">
        <v>18.3</v>
      </c>
      <c r="O31" s="31">
        <v>0</v>
      </c>
      <c r="P31" s="31">
        <v>0</v>
      </c>
      <c r="Q31" s="31">
        <v>0</v>
      </c>
      <c r="R31" s="31">
        <f t="shared" si="6"/>
        <v>0</v>
      </c>
      <c r="S31" s="31">
        <v>0</v>
      </c>
      <c r="T31" s="31">
        <v>0</v>
      </c>
      <c r="U31" s="31">
        <v>0</v>
      </c>
    </row>
    <row r="32" spans="1:21" s="3" customFormat="1" ht="19.5" customHeight="1">
      <c r="A32" s="136" t="s">
        <v>95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="3" customFormat="1" ht="19.5" customHeight="1">
      <c r="A33" s="3" t="s">
        <v>96</v>
      </c>
    </row>
    <row r="34" s="3" customFormat="1" ht="19.5" customHeight="1">
      <c r="A34" s="3" t="s">
        <v>57</v>
      </c>
    </row>
    <row r="35" spans="1:2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</sheetData>
  <mergeCells count="46">
    <mergeCell ref="A30:C30"/>
    <mergeCell ref="A31:C31"/>
    <mergeCell ref="E5:G5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R6:R7"/>
    <mergeCell ref="S6:S7"/>
    <mergeCell ref="J6:K6"/>
    <mergeCell ref="P6:Q6"/>
    <mergeCell ref="A6:C7"/>
    <mergeCell ref="D6:D7"/>
    <mergeCell ref="I6:I7"/>
    <mergeCell ref="L6:L7"/>
    <mergeCell ref="T6:U6"/>
    <mergeCell ref="A32:U32"/>
    <mergeCell ref="A8:A9"/>
    <mergeCell ref="B8:B9"/>
    <mergeCell ref="C8:C9"/>
    <mergeCell ref="E6:E7"/>
    <mergeCell ref="F6:F7"/>
    <mergeCell ref="G6:G7"/>
    <mergeCell ref="H6:H7"/>
    <mergeCell ref="M6:O6"/>
    <mergeCell ref="A2:U2"/>
    <mergeCell ref="H5:K5"/>
    <mergeCell ref="L5:Q5"/>
    <mergeCell ref="R5:U5"/>
    <mergeCell ref="A5:D5"/>
  </mergeCells>
  <printOptions horizontalCentered="1"/>
  <pageMargins left="0.19652777777777777" right="0.19652777777777777" top="0.5111111111111111" bottom="0.4722222222222222" header="0.5111111111111111" footer="0.5111111111111111"/>
  <pageSetup fitToHeight="1" fitToWidth="1" horizontalDpi="600" verticalDpi="600" orientation="landscape" paperSize="9" scale="62" r:id="rId1"/>
  <headerFooter alignWithMargins="0">
    <oddFooter>&amp;C第5页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R30"/>
  <sheetViews>
    <sheetView zoomScale="120" zoomScaleNormal="12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E9" sqref="E9"/>
    </sheetView>
  </sheetViews>
  <sheetFormatPr defaultColWidth="9.00390625" defaultRowHeight="14.25"/>
  <cols>
    <col min="1" max="96" width="2.75390625" style="40" customWidth="1"/>
    <col min="97" max="16384" width="9.00390625" style="40" customWidth="1"/>
  </cols>
  <sheetData>
    <row r="1" spans="1:96" ht="20.25">
      <c r="A1" s="205" t="s">
        <v>383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  <c r="AP1" s="205"/>
      <c r="AQ1" s="205"/>
      <c r="AR1" s="205"/>
      <c r="AS1" s="205"/>
      <c r="AT1" s="205"/>
      <c r="AU1" s="205"/>
      <c r="AV1" s="205"/>
      <c r="AW1" s="205"/>
      <c r="AX1" s="205"/>
      <c r="AY1" s="205"/>
      <c r="AZ1" s="205"/>
      <c r="BA1" s="205"/>
      <c r="BB1" s="205"/>
      <c r="BC1" s="205"/>
      <c r="BD1" s="205"/>
      <c r="BE1" s="205"/>
      <c r="BF1" s="205"/>
      <c r="BG1" s="205"/>
      <c r="BH1" s="205"/>
      <c r="BI1" s="205"/>
      <c r="BJ1" s="205"/>
      <c r="BK1" s="205"/>
      <c r="BL1" s="205"/>
      <c r="BM1" s="205"/>
      <c r="BN1" s="205"/>
      <c r="BO1" s="205"/>
      <c r="BP1" s="205"/>
      <c r="BQ1" s="205"/>
      <c r="BR1" s="205"/>
      <c r="BS1" s="205"/>
      <c r="BT1" s="205"/>
      <c r="BU1" s="205"/>
      <c r="BV1" s="205"/>
      <c r="BW1" s="205"/>
      <c r="BX1" s="205"/>
      <c r="BY1" s="205"/>
      <c r="BZ1" s="205"/>
      <c r="CA1" s="205"/>
      <c r="CB1" s="205"/>
      <c r="CC1" s="205"/>
      <c r="CD1" s="205"/>
      <c r="CE1" s="205"/>
      <c r="CF1" s="205"/>
      <c r="CG1" s="205"/>
      <c r="CH1" s="205"/>
      <c r="CI1" s="205"/>
      <c r="CJ1" s="205"/>
      <c r="CK1" s="205"/>
      <c r="CL1" s="205"/>
      <c r="CM1" s="205"/>
      <c r="CN1" s="205"/>
      <c r="CO1" s="205"/>
      <c r="CP1" s="205"/>
      <c r="CQ1" s="205"/>
      <c r="CR1" s="205"/>
    </row>
    <row r="2" spans="1:96" ht="20.2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202" t="s">
        <v>365</v>
      </c>
      <c r="CL2" s="202"/>
      <c r="CM2" s="202"/>
      <c r="CN2" s="202"/>
      <c r="CO2" s="202"/>
      <c r="CP2" s="202"/>
      <c r="CQ2" s="202"/>
      <c r="CR2" s="202"/>
    </row>
    <row r="3" spans="1:96" ht="15.75" thickBot="1">
      <c r="A3" s="77" t="s">
        <v>403</v>
      </c>
      <c r="B3" s="77"/>
      <c r="C3" s="77"/>
      <c r="D3" s="78"/>
      <c r="E3" s="78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80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81" t="s">
        <v>101</v>
      </c>
    </row>
    <row r="4" spans="1:96" ht="14.25">
      <c r="A4" s="206" t="s">
        <v>104</v>
      </c>
      <c r="B4" s="203"/>
      <c r="C4" s="203"/>
      <c r="D4" s="203"/>
      <c r="E4" s="203" t="s">
        <v>71</v>
      </c>
      <c r="F4" s="207" t="s">
        <v>249</v>
      </c>
      <c r="G4" s="207"/>
      <c r="H4" s="207"/>
      <c r="I4" s="207"/>
      <c r="J4" s="207"/>
      <c r="K4" s="207"/>
      <c r="L4" s="207"/>
      <c r="M4" s="207"/>
      <c r="N4" s="207"/>
      <c r="O4" s="207" t="s">
        <v>250</v>
      </c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 t="s">
        <v>251</v>
      </c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 t="s">
        <v>252</v>
      </c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 t="s">
        <v>253</v>
      </c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 t="s">
        <v>254</v>
      </c>
      <c r="CH4" s="207"/>
      <c r="CI4" s="207"/>
      <c r="CJ4" s="207"/>
      <c r="CK4" s="207"/>
      <c r="CL4" s="207" t="s">
        <v>255</v>
      </c>
      <c r="CM4" s="207"/>
      <c r="CN4" s="207"/>
      <c r="CO4" s="203" t="s">
        <v>256</v>
      </c>
      <c r="CP4" s="203"/>
      <c r="CQ4" s="203"/>
      <c r="CR4" s="204"/>
    </row>
    <row r="5" spans="1:96" ht="52.5" customHeight="1">
      <c r="A5" s="198" t="s">
        <v>229</v>
      </c>
      <c r="B5" s="200"/>
      <c r="C5" s="200"/>
      <c r="D5" s="200" t="s">
        <v>60</v>
      </c>
      <c r="E5" s="200"/>
      <c r="F5" s="200" t="s">
        <v>234</v>
      </c>
      <c r="G5" s="200" t="s">
        <v>257</v>
      </c>
      <c r="H5" s="200" t="s">
        <v>258</v>
      </c>
      <c r="I5" s="200" t="s">
        <v>259</v>
      </c>
      <c r="J5" s="200" t="s">
        <v>260</v>
      </c>
      <c r="K5" s="200" t="s">
        <v>261</v>
      </c>
      <c r="L5" s="200" t="s">
        <v>262</v>
      </c>
      <c r="M5" s="200" t="s">
        <v>263</v>
      </c>
      <c r="N5" s="200" t="s">
        <v>264</v>
      </c>
      <c r="O5" s="200" t="s">
        <v>234</v>
      </c>
      <c r="P5" s="200" t="s">
        <v>265</v>
      </c>
      <c r="Q5" s="200" t="s">
        <v>266</v>
      </c>
      <c r="R5" s="200" t="s">
        <v>267</v>
      </c>
      <c r="S5" s="200" t="s">
        <v>268</v>
      </c>
      <c r="T5" s="200" t="s">
        <v>269</v>
      </c>
      <c r="U5" s="200" t="s">
        <v>270</v>
      </c>
      <c r="V5" s="200" t="s">
        <v>271</v>
      </c>
      <c r="W5" s="200" t="s">
        <v>272</v>
      </c>
      <c r="X5" s="200" t="s">
        <v>273</v>
      </c>
      <c r="Y5" s="200" t="s">
        <v>274</v>
      </c>
      <c r="Z5" s="200" t="s">
        <v>275</v>
      </c>
      <c r="AA5" s="200" t="s">
        <v>276</v>
      </c>
      <c r="AB5" s="200" t="s">
        <v>277</v>
      </c>
      <c r="AC5" s="200" t="s">
        <v>278</v>
      </c>
      <c r="AD5" s="200" t="s">
        <v>279</v>
      </c>
      <c r="AE5" s="200" t="s">
        <v>280</v>
      </c>
      <c r="AF5" s="200" t="s">
        <v>281</v>
      </c>
      <c r="AG5" s="200" t="s">
        <v>282</v>
      </c>
      <c r="AH5" s="200" t="s">
        <v>283</v>
      </c>
      <c r="AI5" s="200" t="s">
        <v>284</v>
      </c>
      <c r="AJ5" s="200" t="s">
        <v>285</v>
      </c>
      <c r="AK5" s="200" t="s">
        <v>286</v>
      </c>
      <c r="AL5" s="200" t="s">
        <v>287</v>
      </c>
      <c r="AM5" s="200" t="s">
        <v>288</v>
      </c>
      <c r="AN5" s="200" t="s">
        <v>289</v>
      </c>
      <c r="AO5" s="200" t="s">
        <v>290</v>
      </c>
      <c r="AP5" s="200" t="s">
        <v>291</v>
      </c>
      <c r="AQ5" s="200" t="s">
        <v>234</v>
      </c>
      <c r="AR5" s="200" t="s">
        <v>292</v>
      </c>
      <c r="AS5" s="200" t="s">
        <v>293</v>
      </c>
      <c r="AT5" s="200" t="s">
        <v>294</v>
      </c>
      <c r="AU5" s="200" t="s">
        <v>295</v>
      </c>
      <c r="AV5" s="200" t="s">
        <v>296</v>
      </c>
      <c r="AW5" s="200" t="s">
        <v>297</v>
      </c>
      <c r="AX5" s="200" t="s">
        <v>298</v>
      </c>
      <c r="AY5" s="200" t="s">
        <v>299</v>
      </c>
      <c r="AZ5" s="200" t="s">
        <v>300</v>
      </c>
      <c r="BA5" s="200" t="s">
        <v>301</v>
      </c>
      <c r="BB5" s="200" t="s">
        <v>302</v>
      </c>
      <c r="BC5" s="200" t="s">
        <v>303</v>
      </c>
      <c r="BD5" s="200" t="s">
        <v>304</v>
      </c>
      <c r="BE5" s="200" t="s">
        <v>305</v>
      </c>
      <c r="BF5" s="200" t="s">
        <v>234</v>
      </c>
      <c r="BG5" s="200" t="s">
        <v>306</v>
      </c>
      <c r="BH5" s="200" t="s">
        <v>307</v>
      </c>
      <c r="BI5" s="200" t="s">
        <v>308</v>
      </c>
      <c r="BJ5" s="200" t="s">
        <v>309</v>
      </c>
      <c r="BK5" s="200" t="s">
        <v>310</v>
      </c>
      <c r="BL5" s="200" t="s">
        <v>311</v>
      </c>
      <c r="BM5" s="200" t="s">
        <v>312</v>
      </c>
      <c r="BN5" s="200" t="s">
        <v>313</v>
      </c>
      <c r="BO5" s="200" t="s">
        <v>314</v>
      </c>
      <c r="BP5" s="200" t="s">
        <v>315</v>
      </c>
      <c r="BQ5" s="200" t="s">
        <v>234</v>
      </c>
      <c r="BR5" s="200" t="s">
        <v>306</v>
      </c>
      <c r="BS5" s="200" t="s">
        <v>307</v>
      </c>
      <c r="BT5" s="200" t="s">
        <v>308</v>
      </c>
      <c r="BU5" s="200" t="s">
        <v>309</v>
      </c>
      <c r="BV5" s="200" t="s">
        <v>310</v>
      </c>
      <c r="BW5" s="200" t="s">
        <v>311</v>
      </c>
      <c r="BX5" s="200" t="s">
        <v>312</v>
      </c>
      <c r="BY5" s="200" t="s">
        <v>316</v>
      </c>
      <c r="BZ5" s="200" t="s">
        <v>317</v>
      </c>
      <c r="CA5" s="200" t="s">
        <v>318</v>
      </c>
      <c r="CB5" s="200" t="s">
        <v>319</v>
      </c>
      <c r="CC5" s="200" t="s">
        <v>313</v>
      </c>
      <c r="CD5" s="200" t="s">
        <v>314</v>
      </c>
      <c r="CE5" s="200" t="s">
        <v>320</v>
      </c>
      <c r="CF5" s="200" t="s">
        <v>253</v>
      </c>
      <c r="CG5" s="200" t="s">
        <v>234</v>
      </c>
      <c r="CH5" s="200" t="s">
        <v>321</v>
      </c>
      <c r="CI5" s="200" t="s">
        <v>322</v>
      </c>
      <c r="CJ5" s="200" t="s">
        <v>323</v>
      </c>
      <c r="CK5" s="200" t="s">
        <v>324</v>
      </c>
      <c r="CL5" s="200" t="s">
        <v>234</v>
      </c>
      <c r="CM5" s="200" t="s">
        <v>325</v>
      </c>
      <c r="CN5" s="200" t="s">
        <v>326</v>
      </c>
      <c r="CO5" s="200" t="s">
        <v>234</v>
      </c>
      <c r="CP5" s="200" t="s">
        <v>327</v>
      </c>
      <c r="CQ5" s="200" t="s">
        <v>328</v>
      </c>
      <c r="CR5" s="208" t="s">
        <v>256</v>
      </c>
    </row>
    <row r="6" spans="1:96" ht="52.5" customHeight="1">
      <c r="A6" s="198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8"/>
    </row>
    <row r="7" spans="1:96" ht="52.5" customHeight="1">
      <c r="A7" s="198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8"/>
    </row>
    <row r="8" spans="1:96" ht="33" customHeight="1">
      <c r="A8" s="198" t="s">
        <v>67</v>
      </c>
      <c r="B8" s="200" t="s">
        <v>68</v>
      </c>
      <c r="C8" s="200" t="s">
        <v>69</v>
      </c>
      <c r="D8" s="82" t="s">
        <v>70</v>
      </c>
      <c r="E8" s="82" t="s">
        <v>6</v>
      </c>
      <c r="F8" s="82" t="s">
        <v>7</v>
      </c>
      <c r="G8" s="82" t="s">
        <v>13</v>
      </c>
      <c r="H8" s="82" t="s">
        <v>16</v>
      </c>
      <c r="I8" s="82" t="s">
        <v>20</v>
      </c>
      <c r="J8" s="82" t="s">
        <v>24</v>
      </c>
      <c r="K8" s="82" t="s">
        <v>28</v>
      </c>
      <c r="L8" s="82" t="s">
        <v>30</v>
      </c>
      <c r="M8" s="82" t="s">
        <v>33</v>
      </c>
      <c r="N8" s="82" t="s">
        <v>37</v>
      </c>
      <c r="O8" s="82" t="s">
        <v>41</v>
      </c>
      <c r="P8" s="82" t="s">
        <v>43</v>
      </c>
      <c r="Q8" s="82" t="s">
        <v>45</v>
      </c>
      <c r="R8" s="82" t="s">
        <v>48</v>
      </c>
      <c r="S8" s="82" t="s">
        <v>50</v>
      </c>
      <c r="T8" s="82" t="s">
        <v>53</v>
      </c>
      <c r="U8" s="82" t="s">
        <v>10</v>
      </c>
      <c r="V8" s="82" t="s">
        <v>170</v>
      </c>
      <c r="W8" s="82" t="s">
        <v>175</v>
      </c>
      <c r="X8" s="82" t="s">
        <v>18</v>
      </c>
      <c r="Y8" s="82" t="s">
        <v>22</v>
      </c>
      <c r="Z8" s="82" t="s">
        <v>26</v>
      </c>
      <c r="AA8" s="82" t="s">
        <v>29</v>
      </c>
      <c r="AB8" s="82" t="s">
        <v>31</v>
      </c>
      <c r="AC8" s="82" t="s">
        <v>35</v>
      </c>
      <c r="AD8" s="82" t="s">
        <v>39</v>
      </c>
      <c r="AE8" s="82" t="s">
        <v>42</v>
      </c>
      <c r="AF8" s="82" t="s">
        <v>44</v>
      </c>
      <c r="AG8" s="82" t="s">
        <v>47</v>
      </c>
      <c r="AH8" s="82" t="s">
        <v>49</v>
      </c>
      <c r="AI8" s="82" t="s">
        <v>51</v>
      </c>
      <c r="AJ8" s="82" t="s">
        <v>54</v>
      </c>
      <c r="AK8" s="82" t="s">
        <v>224</v>
      </c>
      <c r="AL8" s="82" t="s">
        <v>237</v>
      </c>
      <c r="AM8" s="82" t="s">
        <v>238</v>
      </c>
      <c r="AN8" s="82" t="s">
        <v>226</v>
      </c>
      <c r="AO8" s="82" t="s">
        <v>108</v>
      </c>
      <c r="AP8" s="82" t="s">
        <v>112</v>
      </c>
      <c r="AQ8" s="82" t="s">
        <v>115</v>
      </c>
      <c r="AR8" s="82" t="s">
        <v>118</v>
      </c>
      <c r="AS8" s="82" t="s">
        <v>121</v>
      </c>
      <c r="AT8" s="82" t="s">
        <v>124</v>
      </c>
      <c r="AU8" s="82" t="s">
        <v>128</v>
      </c>
      <c r="AV8" s="82" t="s">
        <v>132</v>
      </c>
      <c r="AW8" s="82" t="s">
        <v>136</v>
      </c>
      <c r="AX8" s="82" t="s">
        <v>140</v>
      </c>
      <c r="AY8" s="82" t="s">
        <v>143</v>
      </c>
      <c r="AZ8" s="82" t="s">
        <v>147</v>
      </c>
      <c r="BA8" s="82" t="s">
        <v>151</v>
      </c>
      <c r="BB8" s="82" t="s">
        <v>155</v>
      </c>
      <c r="BC8" s="82" t="s">
        <v>159</v>
      </c>
      <c r="BD8" s="82" t="s">
        <v>163</v>
      </c>
      <c r="BE8" s="82" t="s">
        <v>167</v>
      </c>
      <c r="BF8" s="82" t="s">
        <v>172</v>
      </c>
      <c r="BG8" s="82" t="s">
        <v>177</v>
      </c>
      <c r="BH8" s="82" t="s">
        <v>181</v>
      </c>
      <c r="BI8" s="82" t="s">
        <v>185</v>
      </c>
      <c r="BJ8" s="82" t="s">
        <v>189</v>
      </c>
      <c r="BK8" s="82" t="s">
        <v>192</v>
      </c>
      <c r="BL8" s="82" t="s">
        <v>110</v>
      </c>
      <c r="BM8" s="82" t="s">
        <v>114</v>
      </c>
      <c r="BN8" s="82" t="s">
        <v>117</v>
      </c>
      <c r="BO8" s="82" t="s">
        <v>120</v>
      </c>
      <c r="BP8" s="82" t="s">
        <v>123</v>
      </c>
      <c r="BQ8" s="82" t="s">
        <v>126</v>
      </c>
      <c r="BR8" s="82" t="s">
        <v>130</v>
      </c>
      <c r="BS8" s="82" t="s">
        <v>134</v>
      </c>
      <c r="BT8" s="82" t="s">
        <v>138</v>
      </c>
      <c r="BU8" s="82" t="s">
        <v>141</v>
      </c>
      <c r="BV8" s="82" t="s">
        <v>145</v>
      </c>
      <c r="BW8" s="82" t="s">
        <v>149</v>
      </c>
      <c r="BX8" s="82" t="s">
        <v>153</v>
      </c>
      <c r="BY8" s="82" t="s">
        <v>157</v>
      </c>
      <c r="BZ8" s="82" t="s">
        <v>161</v>
      </c>
      <c r="CA8" s="82" t="s">
        <v>165</v>
      </c>
      <c r="CB8" s="82" t="s">
        <v>169</v>
      </c>
      <c r="CC8" s="82" t="s">
        <v>174</v>
      </c>
      <c r="CD8" s="82" t="s">
        <v>179</v>
      </c>
      <c r="CE8" s="82" t="s">
        <v>183</v>
      </c>
      <c r="CF8" s="82" t="s">
        <v>187</v>
      </c>
      <c r="CG8" s="82" t="s">
        <v>191</v>
      </c>
      <c r="CH8" s="82" t="s">
        <v>193</v>
      </c>
      <c r="CI8" s="82" t="s">
        <v>194</v>
      </c>
      <c r="CJ8" s="82" t="s">
        <v>197</v>
      </c>
      <c r="CK8" s="82" t="s">
        <v>202</v>
      </c>
      <c r="CL8" s="82" t="s">
        <v>207</v>
      </c>
      <c r="CM8" s="82" t="s">
        <v>212</v>
      </c>
      <c r="CN8" s="82" t="s">
        <v>217</v>
      </c>
      <c r="CO8" s="82" t="s">
        <v>221</v>
      </c>
      <c r="CP8" s="82" t="s">
        <v>222</v>
      </c>
      <c r="CQ8" s="82" t="s">
        <v>223</v>
      </c>
      <c r="CR8" s="83" t="s">
        <v>225</v>
      </c>
    </row>
    <row r="9" spans="1:96" ht="36" customHeight="1">
      <c r="A9" s="199"/>
      <c r="B9" s="201"/>
      <c r="C9" s="201"/>
      <c r="D9" s="84" t="s">
        <v>71</v>
      </c>
      <c r="E9" s="132">
        <f>F9+O9+AQ9+BF9+BQ9+BQ9+CG9+CL9+CO9</f>
        <v>1080.55</v>
      </c>
      <c r="F9" s="85">
        <f>SUM(G9:N9)</f>
        <v>712.99</v>
      </c>
      <c r="G9" s="85">
        <f aca="true" t="shared" si="0" ref="G9:BR9">G10+G16+G22+G25</f>
        <v>182.98</v>
      </c>
      <c r="H9" s="85">
        <f t="shared" si="0"/>
        <v>30.58</v>
      </c>
      <c r="I9" s="85">
        <f t="shared" si="0"/>
        <v>72.21000000000001</v>
      </c>
      <c r="J9" s="85">
        <f t="shared" si="0"/>
        <v>69.23</v>
      </c>
      <c r="K9" s="85">
        <f t="shared" si="0"/>
        <v>0</v>
      </c>
      <c r="L9" s="85">
        <f t="shared" si="0"/>
        <v>0</v>
      </c>
      <c r="M9" s="85">
        <f t="shared" si="0"/>
        <v>244.73999999999998</v>
      </c>
      <c r="N9" s="85">
        <f t="shared" si="0"/>
        <v>113.25</v>
      </c>
      <c r="O9" s="85">
        <f>SUM(P9:AP9)</f>
        <v>209.28999999999996</v>
      </c>
      <c r="P9" s="85">
        <f t="shared" si="0"/>
        <v>9.01</v>
      </c>
      <c r="Q9" s="85">
        <f t="shared" si="0"/>
        <v>0</v>
      </c>
      <c r="R9" s="85">
        <f t="shared" si="0"/>
        <v>0</v>
      </c>
      <c r="S9" s="85">
        <f t="shared" si="0"/>
        <v>0</v>
      </c>
      <c r="T9" s="85">
        <f t="shared" si="0"/>
        <v>1</v>
      </c>
      <c r="U9" s="85">
        <f t="shared" si="0"/>
        <v>30.76</v>
      </c>
      <c r="V9" s="85">
        <f t="shared" si="0"/>
        <v>8.04</v>
      </c>
      <c r="W9" s="85">
        <f t="shared" si="0"/>
        <v>0</v>
      </c>
      <c r="X9" s="85">
        <f t="shared" si="0"/>
        <v>0</v>
      </c>
      <c r="Y9" s="85">
        <f t="shared" si="0"/>
        <v>5.03</v>
      </c>
      <c r="Z9" s="85">
        <f t="shared" si="0"/>
        <v>0</v>
      </c>
      <c r="AA9" s="85">
        <f t="shared" si="0"/>
        <v>0</v>
      </c>
      <c r="AB9" s="85">
        <f t="shared" si="0"/>
        <v>0</v>
      </c>
      <c r="AC9" s="85">
        <f t="shared" si="0"/>
        <v>0</v>
      </c>
      <c r="AD9" s="85">
        <f t="shared" si="0"/>
        <v>2.02</v>
      </c>
      <c r="AE9" s="85">
        <f t="shared" si="0"/>
        <v>8.2</v>
      </c>
      <c r="AF9" s="85">
        <f t="shared" si="0"/>
        <v>40</v>
      </c>
      <c r="AG9" s="85">
        <f t="shared" si="0"/>
        <v>0</v>
      </c>
      <c r="AH9" s="85">
        <f t="shared" si="0"/>
        <v>18</v>
      </c>
      <c r="AI9" s="85">
        <f t="shared" si="0"/>
        <v>0</v>
      </c>
      <c r="AJ9" s="85">
        <f t="shared" si="0"/>
        <v>9.72</v>
      </c>
      <c r="AK9" s="85">
        <f t="shared" si="0"/>
        <v>7.43</v>
      </c>
      <c r="AL9" s="85">
        <f t="shared" si="0"/>
        <v>7.39</v>
      </c>
      <c r="AM9" s="85">
        <f t="shared" si="0"/>
        <v>7.79</v>
      </c>
      <c r="AN9" s="85">
        <f t="shared" si="0"/>
        <v>0</v>
      </c>
      <c r="AO9" s="85">
        <f t="shared" si="0"/>
        <v>1.54</v>
      </c>
      <c r="AP9" s="85">
        <f t="shared" si="0"/>
        <v>53.36</v>
      </c>
      <c r="AQ9" s="85">
        <f>SUM(AR9:BE9)</f>
        <v>116.99000000000001</v>
      </c>
      <c r="AR9" s="85">
        <f t="shared" si="0"/>
        <v>0</v>
      </c>
      <c r="AS9" s="85">
        <f t="shared" si="0"/>
        <v>28.41</v>
      </c>
      <c r="AT9" s="85">
        <f t="shared" si="0"/>
        <v>0</v>
      </c>
      <c r="AU9" s="85">
        <f t="shared" si="0"/>
        <v>0.38</v>
      </c>
      <c r="AV9" s="85">
        <f t="shared" si="0"/>
        <v>0</v>
      </c>
      <c r="AW9" s="85">
        <f t="shared" si="0"/>
        <v>0</v>
      </c>
      <c r="AX9" s="85">
        <f t="shared" si="0"/>
        <v>0</v>
      </c>
      <c r="AY9" s="85">
        <f t="shared" si="0"/>
        <v>0</v>
      </c>
      <c r="AZ9" s="85">
        <f t="shared" si="0"/>
        <v>0</v>
      </c>
      <c r="BA9" s="85">
        <f t="shared" si="0"/>
        <v>0</v>
      </c>
      <c r="BB9" s="85">
        <f t="shared" si="0"/>
        <v>51.57000000000001</v>
      </c>
      <c r="BC9" s="85">
        <f t="shared" si="0"/>
        <v>0</v>
      </c>
      <c r="BD9" s="85">
        <f t="shared" si="0"/>
        <v>0</v>
      </c>
      <c r="BE9" s="85">
        <f t="shared" si="0"/>
        <v>36.63</v>
      </c>
      <c r="BF9" s="85">
        <f>SUM(BG9:BP9)</f>
        <v>0</v>
      </c>
      <c r="BG9" s="85">
        <f t="shared" si="0"/>
        <v>0</v>
      </c>
      <c r="BH9" s="85">
        <f t="shared" si="0"/>
        <v>0</v>
      </c>
      <c r="BI9" s="85">
        <f t="shared" si="0"/>
        <v>0</v>
      </c>
      <c r="BJ9" s="85">
        <f t="shared" si="0"/>
        <v>0</v>
      </c>
      <c r="BK9" s="85">
        <f t="shared" si="0"/>
        <v>0</v>
      </c>
      <c r="BL9" s="85">
        <f t="shared" si="0"/>
        <v>0</v>
      </c>
      <c r="BM9" s="85">
        <f t="shared" si="0"/>
        <v>0</v>
      </c>
      <c r="BN9" s="85">
        <f t="shared" si="0"/>
        <v>0</v>
      </c>
      <c r="BO9" s="85">
        <f t="shared" si="0"/>
        <v>0</v>
      </c>
      <c r="BP9" s="85">
        <f t="shared" si="0"/>
        <v>0</v>
      </c>
      <c r="BQ9" s="85">
        <f>SUM(BR9:CF9)</f>
        <v>0</v>
      </c>
      <c r="BR9" s="85">
        <f t="shared" si="0"/>
        <v>0</v>
      </c>
      <c r="BS9" s="85">
        <f aca="true" t="shared" si="1" ref="BS9:CR9">BS10+BS16+BS22+BS25</f>
        <v>0</v>
      </c>
      <c r="BT9" s="85">
        <f t="shared" si="1"/>
        <v>0</v>
      </c>
      <c r="BU9" s="85">
        <f t="shared" si="1"/>
        <v>0</v>
      </c>
      <c r="BV9" s="85">
        <f t="shared" si="1"/>
        <v>0</v>
      </c>
      <c r="BW9" s="85">
        <f t="shared" si="1"/>
        <v>0</v>
      </c>
      <c r="BX9" s="85">
        <f t="shared" si="1"/>
        <v>0</v>
      </c>
      <c r="BY9" s="85">
        <f t="shared" si="1"/>
        <v>0</v>
      </c>
      <c r="BZ9" s="85">
        <f t="shared" si="1"/>
        <v>0</v>
      </c>
      <c r="CA9" s="85">
        <f t="shared" si="1"/>
        <v>0</v>
      </c>
      <c r="CB9" s="85">
        <f t="shared" si="1"/>
        <v>0</v>
      </c>
      <c r="CC9" s="85">
        <f t="shared" si="1"/>
        <v>0</v>
      </c>
      <c r="CD9" s="85">
        <f t="shared" si="1"/>
        <v>0</v>
      </c>
      <c r="CE9" s="85">
        <f t="shared" si="1"/>
        <v>0</v>
      </c>
      <c r="CF9" s="85">
        <f t="shared" si="1"/>
        <v>0</v>
      </c>
      <c r="CG9" s="85">
        <f>SUM(CH9:CK9)</f>
        <v>41.28</v>
      </c>
      <c r="CH9" s="85">
        <f t="shared" si="1"/>
        <v>0</v>
      </c>
      <c r="CI9" s="85">
        <f t="shared" si="1"/>
        <v>41.28</v>
      </c>
      <c r="CJ9" s="85">
        <f t="shared" si="1"/>
        <v>0</v>
      </c>
      <c r="CK9" s="85">
        <f t="shared" si="1"/>
        <v>0</v>
      </c>
      <c r="CL9" s="85">
        <f>SUM(CM9:CN9)</f>
        <v>0</v>
      </c>
      <c r="CM9" s="85">
        <f t="shared" si="1"/>
        <v>0</v>
      </c>
      <c r="CN9" s="85">
        <f t="shared" si="1"/>
        <v>0</v>
      </c>
      <c r="CO9" s="85">
        <f>SUM(CP9:CR9)</f>
        <v>0</v>
      </c>
      <c r="CP9" s="85">
        <f t="shared" si="1"/>
        <v>0</v>
      </c>
      <c r="CQ9" s="85">
        <f t="shared" si="1"/>
        <v>0</v>
      </c>
      <c r="CR9" s="85">
        <f t="shared" si="1"/>
        <v>0</v>
      </c>
    </row>
    <row r="10" spans="1:96" ht="18" customHeight="1">
      <c r="A10" s="191" t="s">
        <v>426</v>
      </c>
      <c r="B10" s="192" t="s">
        <v>427</v>
      </c>
      <c r="C10" s="192" t="s">
        <v>427</v>
      </c>
      <c r="D10" s="125" t="s">
        <v>404</v>
      </c>
      <c r="E10" s="132">
        <f>F10+O10+AQ10+BF10+BQ10+BQ10+CG10+CL10+CO10</f>
        <v>1029.16</v>
      </c>
      <c r="F10" s="85">
        <f aca="true" t="shared" si="2" ref="F10:F27">SUM(G10:N10)</f>
        <v>708.74</v>
      </c>
      <c r="G10" s="132">
        <f aca="true" t="shared" si="3" ref="G10:BR10">G11</f>
        <v>182.98</v>
      </c>
      <c r="H10" s="132">
        <f t="shared" si="3"/>
        <v>30.58</v>
      </c>
      <c r="I10" s="132">
        <f t="shared" si="3"/>
        <v>72.21000000000001</v>
      </c>
      <c r="J10" s="132">
        <f t="shared" si="3"/>
        <v>64.98</v>
      </c>
      <c r="K10" s="132">
        <f t="shared" si="3"/>
        <v>0</v>
      </c>
      <c r="L10" s="132">
        <f t="shared" si="3"/>
        <v>0</v>
      </c>
      <c r="M10" s="132">
        <f t="shared" si="3"/>
        <v>244.73999999999998</v>
      </c>
      <c r="N10" s="132">
        <f t="shared" si="3"/>
        <v>113.25</v>
      </c>
      <c r="O10" s="85">
        <f aca="true" t="shared" si="4" ref="O10:O27">SUM(P10:AP10)</f>
        <v>209.24</v>
      </c>
      <c r="P10" s="132">
        <f t="shared" si="3"/>
        <v>9.01</v>
      </c>
      <c r="Q10" s="132">
        <f t="shared" si="3"/>
        <v>0</v>
      </c>
      <c r="R10" s="132">
        <f t="shared" si="3"/>
        <v>0</v>
      </c>
      <c r="S10" s="132">
        <f t="shared" si="3"/>
        <v>0</v>
      </c>
      <c r="T10" s="132">
        <f t="shared" si="3"/>
        <v>1</v>
      </c>
      <c r="U10" s="132">
        <f t="shared" si="3"/>
        <v>30.76</v>
      </c>
      <c r="V10" s="132">
        <f t="shared" si="3"/>
        <v>8.04</v>
      </c>
      <c r="W10" s="132">
        <f t="shared" si="3"/>
        <v>0</v>
      </c>
      <c r="X10" s="132">
        <f t="shared" si="3"/>
        <v>0</v>
      </c>
      <c r="Y10" s="132">
        <f t="shared" si="3"/>
        <v>5.03</v>
      </c>
      <c r="Z10" s="132">
        <f t="shared" si="3"/>
        <v>0</v>
      </c>
      <c r="AA10" s="132">
        <f t="shared" si="3"/>
        <v>0</v>
      </c>
      <c r="AB10" s="132">
        <f t="shared" si="3"/>
        <v>0</v>
      </c>
      <c r="AC10" s="132">
        <f t="shared" si="3"/>
        <v>0</v>
      </c>
      <c r="AD10" s="132">
        <f t="shared" si="3"/>
        <v>2.02</v>
      </c>
      <c r="AE10" s="132">
        <f t="shared" si="3"/>
        <v>8.2</v>
      </c>
      <c r="AF10" s="132">
        <f t="shared" si="3"/>
        <v>40</v>
      </c>
      <c r="AG10" s="132">
        <f t="shared" si="3"/>
        <v>0</v>
      </c>
      <c r="AH10" s="132">
        <f t="shared" si="3"/>
        <v>18</v>
      </c>
      <c r="AI10" s="132">
        <f t="shared" si="3"/>
        <v>0</v>
      </c>
      <c r="AJ10" s="132">
        <f t="shared" si="3"/>
        <v>9.72</v>
      </c>
      <c r="AK10" s="132">
        <f t="shared" si="3"/>
        <v>7.43</v>
      </c>
      <c r="AL10" s="132">
        <f t="shared" si="3"/>
        <v>7.34</v>
      </c>
      <c r="AM10" s="132">
        <f t="shared" si="3"/>
        <v>7.79</v>
      </c>
      <c r="AN10" s="132">
        <f t="shared" si="3"/>
        <v>0</v>
      </c>
      <c r="AO10" s="132">
        <f t="shared" si="3"/>
        <v>1.54</v>
      </c>
      <c r="AP10" s="132">
        <f t="shared" si="3"/>
        <v>53.36</v>
      </c>
      <c r="AQ10" s="85">
        <f aca="true" t="shared" si="5" ref="AQ10:AQ27">SUM(AR10:BE10)</f>
        <v>69.9</v>
      </c>
      <c r="AR10" s="132">
        <f t="shared" si="3"/>
        <v>0</v>
      </c>
      <c r="AS10" s="132">
        <f t="shared" si="3"/>
        <v>0</v>
      </c>
      <c r="AT10" s="132">
        <f t="shared" si="3"/>
        <v>0</v>
      </c>
      <c r="AU10" s="132">
        <f t="shared" si="3"/>
        <v>0</v>
      </c>
      <c r="AV10" s="132">
        <f t="shared" si="3"/>
        <v>0</v>
      </c>
      <c r="AW10" s="132">
        <f t="shared" si="3"/>
        <v>0</v>
      </c>
      <c r="AX10" s="132">
        <f t="shared" si="3"/>
        <v>0</v>
      </c>
      <c r="AY10" s="132">
        <f t="shared" si="3"/>
        <v>0</v>
      </c>
      <c r="AZ10" s="132">
        <f t="shared" si="3"/>
        <v>0</v>
      </c>
      <c r="BA10" s="132">
        <f t="shared" si="3"/>
        <v>0</v>
      </c>
      <c r="BB10" s="132">
        <f t="shared" si="3"/>
        <v>33.27</v>
      </c>
      <c r="BC10" s="132">
        <f t="shared" si="3"/>
        <v>0</v>
      </c>
      <c r="BD10" s="132">
        <f t="shared" si="3"/>
        <v>0</v>
      </c>
      <c r="BE10" s="132">
        <f t="shared" si="3"/>
        <v>36.63</v>
      </c>
      <c r="BF10" s="85">
        <f aca="true" t="shared" si="6" ref="BF10:BF27">SUM(BG10:BP10)</f>
        <v>0</v>
      </c>
      <c r="BG10" s="132">
        <f t="shared" si="3"/>
        <v>0</v>
      </c>
      <c r="BH10" s="132">
        <f t="shared" si="3"/>
        <v>0</v>
      </c>
      <c r="BI10" s="132">
        <f t="shared" si="3"/>
        <v>0</v>
      </c>
      <c r="BJ10" s="132">
        <f t="shared" si="3"/>
        <v>0</v>
      </c>
      <c r="BK10" s="132">
        <f t="shared" si="3"/>
        <v>0</v>
      </c>
      <c r="BL10" s="132">
        <f t="shared" si="3"/>
        <v>0</v>
      </c>
      <c r="BM10" s="132">
        <f t="shared" si="3"/>
        <v>0</v>
      </c>
      <c r="BN10" s="132">
        <f t="shared" si="3"/>
        <v>0</v>
      </c>
      <c r="BO10" s="132">
        <f t="shared" si="3"/>
        <v>0</v>
      </c>
      <c r="BP10" s="132">
        <f t="shared" si="3"/>
        <v>0</v>
      </c>
      <c r="BQ10" s="85">
        <f aca="true" t="shared" si="7" ref="BQ10:BQ27">SUM(BR10:CF10)</f>
        <v>0</v>
      </c>
      <c r="BR10" s="132">
        <f t="shared" si="3"/>
        <v>0</v>
      </c>
      <c r="BS10" s="132">
        <f aca="true" t="shared" si="8" ref="BS10:CR10">BS11</f>
        <v>0</v>
      </c>
      <c r="BT10" s="132">
        <f t="shared" si="8"/>
        <v>0</v>
      </c>
      <c r="BU10" s="132">
        <f t="shared" si="8"/>
        <v>0</v>
      </c>
      <c r="BV10" s="132">
        <f t="shared" si="8"/>
        <v>0</v>
      </c>
      <c r="BW10" s="132">
        <f t="shared" si="8"/>
        <v>0</v>
      </c>
      <c r="BX10" s="132">
        <f t="shared" si="8"/>
        <v>0</v>
      </c>
      <c r="BY10" s="132">
        <f t="shared" si="8"/>
        <v>0</v>
      </c>
      <c r="BZ10" s="132">
        <f t="shared" si="8"/>
        <v>0</v>
      </c>
      <c r="CA10" s="132">
        <f t="shared" si="8"/>
        <v>0</v>
      </c>
      <c r="CB10" s="132">
        <f t="shared" si="8"/>
        <v>0</v>
      </c>
      <c r="CC10" s="132">
        <f t="shared" si="8"/>
        <v>0</v>
      </c>
      <c r="CD10" s="132">
        <f t="shared" si="8"/>
        <v>0</v>
      </c>
      <c r="CE10" s="132">
        <f t="shared" si="8"/>
        <v>0</v>
      </c>
      <c r="CF10" s="132">
        <f t="shared" si="8"/>
        <v>0</v>
      </c>
      <c r="CG10" s="85">
        <f aca="true" t="shared" si="9" ref="CG10:CG27">SUM(CH10:CK10)</f>
        <v>41.28</v>
      </c>
      <c r="CH10" s="132">
        <f t="shared" si="8"/>
        <v>0</v>
      </c>
      <c r="CI10" s="132">
        <f t="shared" si="8"/>
        <v>41.28</v>
      </c>
      <c r="CJ10" s="132">
        <f t="shared" si="8"/>
        <v>0</v>
      </c>
      <c r="CK10" s="132">
        <f t="shared" si="8"/>
        <v>0</v>
      </c>
      <c r="CL10" s="85">
        <f aca="true" t="shared" si="10" ref="CL10:CL27">SUM(CM10:CN10)</f>
        <v>0</v>
      </c>
      <c r="CM10" s="132">
        <f t="shared" si="8"/>
        <v>0</v>
      </c>
      <c r="CN10" s="132">
        <f t="shared" si="8"/>
        <v>0</v>
      </c>
      <c r="CO10" s="85">
        <f aca="true" t="shared" si="11" ref="CO10:CO27">SUM(CP10:CR10)</f>
        <v>0</v>
      </c>
      <c r="CP10" s="132">
        <f t="shared" si="8"/>
        <v>0</v>
      </c>
      <c r="CQ10" s="132">
        <f t="shared" si="8"/>
        <v>0</v>
      </c>
      <c r="CR10" s="132">
        <f t="shared" si="8"/>
        <v>0</v>
      </c>
    </row>
    <row r="11" spans="1:96" ht="18" customHeight="1">
      <c r="A11" s="191" t="s">
        <v>430</v>
      </c>
      <c r="B11" s="192" t="s">
        <v>427</v>
      </c>
      <c r="C11" s="192" t="s">
        <v>427</v>
      </c>
      <c r="D11" s="125" t="s">
        <v>407</v>
      </c>
      <c r="E11" s="132">
        <f aca="true" t="shared" si="12" ref="E11:E27">F11+O11+AQ11+BF11+BQ11+BQ11+CG11+CL11+CO11</f>
        <v>1029.16</v>
      </c>
      <c r="F11" s="85">
        <f t="shared" si="2"/>
        <v>708.74</v>
      </c>
      <c r="G11" s="132">
        <f aca="true" t="shared" si="13" ref="G11:BR11">G12+G13+G14+G15</f>
        <v>182.98</v>
      </c>
      <c r="H11" s="132">
        <f t="shared" si="13"/>
        <v>30.58</v>
      </c>
      <c r="I11" s="132">
        <f t="shared" si="13"/>
        <v>72.21000000000001</v>
      </c>
      <c r="J11" s="132">
        <f t="shared" si="13"/>
        <v>64.98</v>
      </c>
      <c r="K11" s="132">
        <f t="shared" si="13"/>
        <v>0</v>
      </c>
      <c r="L11" s="132">
        <f t="shared" si="13"/>
        <v>0</v>
      </c>
      <c r="M11" s="132">
        <f t="shared" si="13"/>
        <v>244.73999999999998</v>
      </c>
      <c r="N11" s="132">
        <f t="shared" si="13"/>
        <v>113.25</v>
      </c>
      <c r="O11" s="85">
        <f t="shared" si="4"/>
        <v>209.24</v>
      </c>
      <c r="P11" s="132">
        <f t="shared" si="13"/>
        <v>9.01</v>
      </c>
      <c r="Q11" s="132">
        <f t="shared" si="13"/>
        <v>0</v>
      </c>
      <c r="R11" s="132">
        <f t="shared" si="13"/>
        <v>0</v>
      </c>
      <c r="S11" s="132">
        <f t="shared" si="13"/>
        <v>0</v>
      </c>
      <c r="T11" s="132">
        <f t="shared" si="13"/>
        <v>1</v>
      </c>
      <c r="U11" s="132">
        <f t="shared" si="13"/>
        <v>30.76</v>
      </c>
      <c r="V11" s="132">
        <f t="shared" si="13"/>
        <v>8.04</v>
      </c>
      <c r="W11" s="132">
        <f t="shared" si="13"/>
        <v>0</v>
      </c>
      <c r="X11" s="132">
        <f t="shared" si="13"/>
        <v>0</v>
      </c>
      <c r="Y11" s="132">
        <f t="shared" si="13"/>
        <v>5.03</v>
      </c>
      <c r="Z11" s="132">
        <f t="shared" si="13"/>
        <v>0</v>
      </c>
      <c r="AA11" s="132">
        <f t="shared" si="13"/>
        <v>0</v>
      </c>
      <c r="AB11" s="132">
        <f t="shared" si="13"/>
        <v>0</v>
      </c>
      <c r="AC11" s="132">
        <f t="shared" si="13"/>
        <v>0</v>
      </c>
      <c r="AD11" s="132">
        <f t="shared" si="13"/>
        <v>2.02</v>
      </c>
      <c r="AE11" s="132">
        <f t="shared" si="13"/>
        <v>8.2</v>
      </c>
      <c r="AF11" s="132">
        <f t="shared" si="13"/>
        <v>40</v>
      </c>
      <c r="AG11" s="132">
        <f t="shared" si="13"/>
        <v>0</v>
      </c>
      <c r="AH11" s="132">
        <f t="shared" si="13"/>
        <v>18</v>
      </c>
      <c r="AI11" s="132">
        <f t="shared" si="13"/>
        <v>0</v>
      </c>
      <c r="AJ11" s="132">
        <f t="shared" si="13"/>
        <v>9.72</v>
      </c>
      <c r="AK11" s="132">
        <f t="shared" si="13"/>
        <v>7.43</v>
      </c>
      <c r="AL11" s="132">
        <f t="shared" si="13"/>
        <v>7.34</v>
      </c>
      <c r="AM11" s="132">
        <f t="shared" si="13"/>
        <v>7.79</v>
      </c>
      <c r="AN11" s="132">
        <f t="shared" si="13"/>
        <v>0</v>
      </c>
      <c r="AO11" s="132">
        <f t="shared" si="13"/>
        <v>1.54</v>
      </c>
      <c r="AP11" s="132">
        <f t="shared" si="13"/>
        <v>53.36</v>
      </c>
      <c r="AQ11" s="85">
        <f t="shared" si="5"/>
        <v>69.9</v>
      </c>
      <c r="AR11" s="132">
        <f t="shared" si="13"/>
        <v>0</v>
      </c>
      <c r="AS11" s="132">
        <f t="shared" si="13"/>
        <v>0</v>
      </c>
      <c r="AT11" s="132">
        <f t="shared" si="13"/>
        <v>0</v>
      </c>
      <c r="AU11" s="132">
        <f t="shared" si="13"/>
        <v>0</v>
      </c>
      <c r="AV11" s="132">
        <f t="shared" si="13"/>
        <v>0</v>
      </c>
      <c r="AW11" s="132">
        <f t="shared" si="13"/>
        <v>0</v>
      </c>
      <c r="AX11" s="132">
        <f t="shared" si="13"/>
        <v>0</v>
      </c>
      <c r="AY11" s="132">
        <f t="shared" si="13"/>
        <v>0</v>
      </c>
      <c r="AZ11" s="132">
        <f t="shared" si="13"/>
        <v>0</v>
      </c>
      <c r="BA11" s="132">
        <f t="shared" si="13"/>
        <v>0</v>
      </c>
      <c r="BB11" s="132">
        <f t="shared" si="13"/>
        <v>33.27</v>
      </c>
      <c r="BC11" s="132">
        <f t="shared" si="13"/>
        <v>0</v>
      </c>
      <c r="BD11" s="132">
        <f t="shared" si="13"/>
        <v>0</v>
      </c>
      <c r="BE11" s="132">
        <f t="shared" si="13"/>
        <v>36.63</v>
      </c>
      <c r="BF11" s="85">
        <f t="shared" si="6"/>
        <v>0</v>
      </c>
      <c r="BG11" s="132">
        <f t="shared" si="13"/>
        <v>0</v>
      </c>
      <c r="BH11" s="132">
        <f t="shared" si="13"/>
        <v>0</v>
      </c>
      <c r="BI11" s="132">
        <f t="shared" si="13"/>
        <v>0</v>
      </c>
      <c r="BJ11" s="132">
        <f t="shared" si="13"/>
        <v>0</v>
      </c>
      <c r="BK11" s="132">
        <f t="shared" si="13"/>
        <v>0</v>
      </c>
      <c r="BL11" s="132">
        <f t="shared" si="13"/>
        <v>0</v>
      </c>
      <c r="BM11" s="132">
        <f t="shared" si="13"/>
        <v>0</v>
      </c>
      <c r="BN11" s="132">
        <f t="shared" si="13"/>
        <v>0</v>
      </c>
      <c r="BO11" s="132">
        <f t="shared" si="13"/>
        <v>0</v>
      </c>
      <c r="BP11" s="132">
        <f t="shared" si="13"/>
        <v>0</v>
      </c>
      <c r="BQ11" s="85">
        <f t="shared" si="7"/>
        <v>0</v>
      </c>
      <c r="BR11" s="132">
        <f t="shared" si="13"/>
        <v>0</v>
      </c>
      <c r="BS11" s="132">
        <f aca="true" t="shared" si="14" ref="BS11:CR11">BS12+BS13+BS14+BS15</f>
        <v>0</v>
      </c>
      <c r="BT11" s="132">
        <f t="shared" si="14"/>
        <v>0</v>
      </c>
      <c r="BU11" s="132">
        <f t="shared" si="14"/>
        <v>0</v>
      </c>
      <c r="BV11" s="132">
        <f t="shared" si="14"/>
        <v>0</v>
      </c>
      <c r="BW11" s="132">
        <f t="shared" si="14"/>
        <v>0</v>
      </c>
      <c r="BX11" s="132">
        <f t="shared" si="14"/>
        <v>0</v>
      </c>
      <c r="BY11" s="132">
        <f t="shared" si="14"/>
        <v>0</v>
      </c>
      <c r="BZ11" s="132">
        <f t="shared" si="14"/>
        <v>0</v>
      </c>
      <c r="CA11" s="132">
        <f t="shared" si="14"/>
        <v>0</v>
      </c>
      <c r="CB11" s="132">
        <f t="shared" si="14"/>
        <v>0</v>
      </c>
      <c r="CC11" s="132">
        <f t="shared" si="14"/>
        <v>0</v>
      </c>
      <c r="CD11" s="132">
        <f t="shared" si="14"/>
        <v>0</v>
      </c>
      <c r="CE11" s="132">
        <f t="shared" si="14"/>
        <v>0</v>
      </c>
      <c r="CF11" s="132">
        <f t="shared" si="14"/>
        <v>0</v>
      </c>
      <c r="CG11" s="85">
        <f t="shared" si="9"/>
        <v>41.28</v>
      </c>
      <c r="CH11" s="132">
        <f t="shared" si="14"/>
        <v>0</v>
      </c>
      <c r="CI11" s="132">
        <f t="shared" si="14"/>
        <v>41.28</v>
      </c>
      <c r="CJ11" s="132">
        <f t="shared" si="14"/>
        <v>0</v>
      </c>
      <c r="CK11" s="132">
        <f t="shared" si="14"/>
        <v>0</v>
      </c>
      <c r="CL11" s="85">
        <f t="shared" si="10"/>
        <v>0</v>
      </c>
      <c r="CM11" s="132">
        <f t="shared" si="14"/>
        <v>0</v>
      </c>
      <c r="CN11" s="132">
        <f t="shared" si="14"/>
        <v>0</v>
      </c>
      <c r="CO11" s="85">
        <f t="shared" si="11"/>
        <v>0</v>
      </c>
      <c r="CP11" s="132">
        <f t="shared" si="14"/>
        <v>0</v>
      </c>
      <c r="CQ11" s="132">
        <f t="shared" si="14"/>
        <v>0</v>
      </c>
      <c r="CR11" s="132">
        <f t="shared" si="14"/>
        <v>0</v>
      </c>
    </row>
    <row r="12" spans="1:96" ht="18" customHeight="1">
      <c r="A12" s="191" t="s">
        <v>431</v>
      </c>
      <c r="B12" s="192" t="s">
        <v>427</v>
      </c>
      <c r="C12" s="192" t="s">
        <v>427</v>
      </c>
      <c r="D12" s="125" t="s">
        <v>408</v>
      </c>
      <c r="E12" s="132">
        <f t="shared" si="12"/>
        <v>38</v>
      </c>
      <c r="F12" s="85">
        <f t="shared" si="2"/>
        <v>11.74</v>
      </c>
      <c r="G12" s="132">
        <v>11.74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85">
        <f t="shared" si="4"/>
        <v>26.259999999999998</v>
      </c>
      <c r="P12" s="132">
        <v>6</v>
      </c>
      <c r="Q12" s="132">
        <v>0</v>
      </c>
      <c r="R12" s="132">
        <v>0</v>
      </c>
      <c r="S12" s="132">
        <v>0</v>
      </c>
      <c r="T12" s="132">
        <v>0</v>
      </c>
      <c r="U12" s="132">
        <v>6</v>
      </c>
      <c r="V12" s="132">
        <v>2</v>
      </c>
      <c r="W12" s="132">
        <v>0</v>
      </c>
      <c r="X12" s="132">
        <v>0</v>
      </c>
      <c r="Y12" s="132">
        <v>0</v>
      </c>
      <c r="Z12" s="132">
        <v>0</v>
      </c>
      <c r="AA12" s="132">
        <v>0</v>
      </c>
      <c r="AB12" s="132">
        <v>0</v>
      </c>
      <c r="AC12" s="132">
        <v>0</v>
      </c>
      <c r="AD12" s="132">
        <v>0</v>
      </c>
      <c r="AE12" s="132">
        <v>2</v>
      </c>
      <c r="AF12" s="132">
        <v>0</v>
      </c>
      <c r="AG12" s="132">
        <v>0</v>
      </c>
      <c r="AH12" s="132">
        <v>0</v>
      </c>
      <c r="AI12" s="132">
        <v>0</v>
      </c>
      <c r="AJ12" s="132">
        <v>0</v>
      </c>
      <c r="AK12" s="132">
        <v>0</v>
      </c>
      <c r="AL12" s="132">
        <v>0</v>
      </c>
      <c r="AM12" s="132">
        <v>2.5</v>
      </c>
      <c r="AN12" s="132">
        <v>0</v>
      </c>
      <c r="AO12" s="132">
        <v>0</v>
      </c>
      <c r="AP12" s="132">
        <v>7.76</v>
      </c>
      <c r="AQ12" s="85">
        <f t="shared" si="5"/>
        <v>0</v>
      </c>
      <c r="AR12" s="132">
        <v>0</v>
      </c>
      <c r="AS12" s="132">
        <v>0</v>
      </c>
      <c r="AT12" s="132">
        <v>0</v>
      </c>
      <c r="AU12" s="132">
        <v>0</v>
      </c>
      <c r="AV12" s="132">
        <v>0</v>
      </c>
      <c r="AW12" s="132">
        <v>0</v>
      </c>
      <c r="AX12" s="132">
        <v>0</v>
      </c>
      <c r="AY12" s="132">
        <v>0</v>
      </c>
      <c r="AZ12" s="132">
        <v>0</v>
      </c>
      <c r="BA12" s="132">
        <v>0</v>
      </c>
      <c r="BB12" s="132">
        <v>0</v>
      </c>
      <c r="BC12" s="132">
        <v>0</v>
      </c>
      <c r="BD12" s="132">
        <v>0</v>
      </c>
      <c r="BE12" s="132">
        <v>0</v>
      </c>
      <c r="BF12" s="85">
        <f t="shared" si="6"/>
        <v>0</v>
      </c>
      <c r="BG12" s="132">
        <v>0</v>
      </c>
      <c r="BH12" s="132">
        <v>0</v>
      </c>
      <c r="BI12" s="132">
        <v>0</v>
      </c>
      <c r="BJ12" s="132">
        <v>0</v>
      </c>
      <c r="BK12" s="132">
        <v>0</v>
      </c>
      <c r="BL12" s="132">
        <v>0</v>
      </c>
      <c r="BM12" s="132">
        <v>0</v>
      </c>
      <c r="BN12" s="132">
        <v>0</v>
      </c>
      <c r="BO12" s="132">
        <v>0</v>
      </c>
      <c r="BP12" s="132">
        <v>0</v>
      </c>
      <c r="BQ12" s="85">
        <f t="shared" si="7"/>
        <v>0</v>
      </c>
      <c r="BR12" s="132">
        <v>0</v>
      </c>
      <c r="BS12" s="132">
        <v>0</v>
      </c>
      <c r="BT12" s="132">
        <v>0</v>
      </c>
      <c r="BU12" s="132">
        <v>0</v>
      </c>
      <c r="BV12" s="132">
        <v>0</v>
      </c>
      <c r="BW12" s="132">
        <v>0</v>
      </c>
      <c r="BX12" s="132">
        <v>0</v>
      </c>
      <c r="BY12" s="132">
        <v>0</v>
      </c>
      <c r="BZ12" s="132">
        <v>0</v>
      </c>
      <c r="CA12" s="132">
        <v>0</v>
      </c>
      <c r="CB12" s="132">
        <v>0</v>
      </c>
      <c r="CC12" s="132">
        <v>0</v>
      </c>
      <c r="CD12" s="132">
        <v>0</v>
      </c>
      <c r="CE12" s="132">
        <v>0</v>
      </c>
      <c r="CF12" s="132">
        <v>0</v>
      </c>
      <c r="CG12" s="85">
        <f t="shared" si="9"/>
        <v>0</v>
      </c>
      <c r="CH12" s="132">
        <v>0</v>
      </c>
      <c r="CI12" s="132">
        <v>0</v>
      </c>
      <c r="CJ12" s="132">
        <v>0</v>
      </c>
      <c r="CK12" s="132">
        <v>0</v>
      </c>
      <c r="CL12" s="85">
        <f t="shared" si="10"/>
        <v>0</v>
      </c>
      <c r="CM12" s="132">
        <v>0</v>
      </c>
      <c r="CN12" s="132">
        <v>0</v>
      </c>
      <c r="CO12" s="85">
        <f t="shared" si="11"/>
        <v>0</v>
      </c>
      <c r="CP12" s="132">
        <v>0</v>
      </c>
      <c r="CQ12" s="132">
        <v>0</v>
      </c>
      <c r="CR12" s="132">
        <v>0</v>
      </c>
    </row>
    <row r="13" spans="1:96" ht="18" customHeight="1">
      <c r="A13" s="191" t="s">
        <v>432</v>
      </c>
      <c r="B13" s="192" t="s">
        <v>427</v>
      </c>
      <c r="C13" s="192" t="s">
        <v>427</v>
      </c>
      <c r="D13" s="125" t="s">
        <v>409</v>
      </c>
      <c r="E13" s="132">
        <f t="shared" si="12"/>
        <v>169</v>
      </c>
      <c r="F13" s="85">
        <f t="shared" si="2"/>
        <v>168.4</v>
      </c>
      <c r="G13" s="132">
        <v>83.22</v>
      </c>
      <c r="H13" s="132">
        <v>30.58</v>
      </c>
      <c r="I13" s="132">
        <v>2.03</v>
      </c>
      <c r="J13" s="132">
        <v>0</v>
      </c>
      <c r="K13" s="132">
        <v>0</v>
      </c>
      <c r="L13" s="132">
        <v>0</v>
      </c>
      <c r="M13" s="132">
        <v>52.57</v>
      </c>
      <c r="N13" s="132">
        <v>0</v>
      </c>
      <c r="O13" s="85">
        <f t="shared" si="4"/>
        <v>0.6</v>
      </c>
      <c r="P13" s="132">
        <v>0</v>
      </c>
      <c r="Q13" s="132">
        <v>0</v>
      </c>
      <c r="R13" s="132"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0</v>
      </c>
      <c r="AL13" s="132">
        <v>0</v>
      </c>
      <c r="AM13" s="132">
        <v>0</v>
      </c>
      <c r="AN13" s="132">
        <v>0</v>
      </c>
      <c r="AO13" s="132">
        <v>0</v>
      </c>
      <c r="AP13" s="132">
        <v>0.6</v>
      </c>
      <c r="AQ13" s="85">
        <f t="shared" si="5"/>
        <v>0</v>
      </c>
      <c r="AR13" s="132">
        <v>0</v>
      </c>
      <c r="AS13" s="132">
        <v>0</v>
      </c>
      <c r="AT13" s="132">
        <v>0</v>
      </c>
      <c r="AU13" s="132">
        <v>0</v>
      </c>
      <c r="AV13" s="132">
        <v>0</v>
      </c>
      <c r="AW13" s="132">
        <v>0</v>
      </c>
      <c r="AX13" s="132">
        <v>0</v>
      </c>
      <c r="AY13" s="132">
        <v>0</v>
      </c>
      <c r="AZ13" s="132">
        <v>0</v>
      </c>
      <c r="BA13" s="132">
        <v>0</v>
      </c>
      <c r="BB13" s="132">
        <v>0</v>
      </c>
      <c r="BC13" s="132">
        <v>0</v>
      </c>
      <c r="BD13" s="132">
        <v>0</v>
      </c>
      <c r="BE13" s="132">
        <v>0</v>
      </c>
      <c r="BF13" s="85">
        <f t="shared" si="6"/>
        <v>0</v>
      </c>
      <c r="BG13" s="132">
        <v>0</v>
      </c>
      <c r="BH13" s="132">
        <v>0</v>
      </c>
      <c r="BI13" s="132">
        <v>0</v>
      </c>
      <c r="BJ13" s="132">
        <v>0</v>
      </c>
      <c r="BK13" s="132">
        <v>0</v>
      </c>
      <c r="BL13" s="132">
        <v>0</v>
      </c>
      <c r="BM13" s="132">
        <v>0</v>
      </c>
      <c r="BN13" s="132">
        <v>0</v>
      </c>
      <c r="BO13" s="132">
        <v>0</v>
      </c>
      <c r="BP13" s="132">
        <v>0</v>
      </c>
      <c r="BQ13" s="85">
        <f t="shared" si="7"/>
        <v>0</v>
      </c>
      <c r="BR13" s="132">
        <v>0</v>
      </c>
      <c r="BS13" s="132">
        <v>0</v>
      </c>
      <c r="BT13" s="132">
        <v>0</v>
      </c>
      <c r="BU13" s="132">
        <v>0</v>
      </c>
      <c r="BV13" s="132">
        <v>0</v>
      </c>
      <c r="BW13" s="132">
        <v>0</v>
      </c>
      <c r="BX13" s="132">
        <v>0</v>
      </c>
      <c r="BY13" s="132">
        <v>0</v>
      </c>
      <c r="BZ13" s="132">
        <v>0</v>
      </c>
      <c r="CA13" s="132">
        <v>0</v>
      </c>
      <c r="CB13" s="132">
        <v>0</v>
      </c>
      <c r="CC13" s="132">
        <v>0</v>
      </c>
      <c r="CD13" s="132">
        <v>0</v>
      </c>
      <c r="CE13" s="132">
        <v>0</v>
      </c>
      <c r="CF13" s="132">
        <v>0</v>
      </c>
      <c r="CG13" s="85">
        <f t="shared" si="9"/>
        <v>0</v>
      </c>
      <c r="CH13" s="132">
        <v>0</v>
      </c>
      <c r="CI13" s="132">
        <v>0</v>
      </c>
      <c r="CJ13" s="132">
        <v>0</v>
      </c>
      <c r="CK13" s="132">
        <v>0</v>
      </c>
      <c r="CL13" s="85">
        <f t="shared" si="10"/>
        <v>0</v>
      </c>
      <c r="CM13" s="132">
        <v>0</v>
      </c>
      <c r="CN13" s="132">
        <v>0</v>
      </c>
      <c r="CO13" s="85">
        <f t="shared" si="11"/>
        <v>0</v>
      </c>
      <c r="CP13" s="132">
        <v>0</v>
      </c>
      <c r="CQ13" s="132">
        <v>0</v>
      </c>
      <c r="CR13" s="132">
        <v>0</v>
      </c>
    </row>
    <row r="14" spans="1:96" ht="18" customHeight="1">
      <c r="A14" s="191" t="s">
        <v>433</v>
      </c>
      <c r="B14" s="192" t="s">
        <v>427</v>
      </c>
      <c r="C14" s="192" t="s">
        <v>427</v>
      </c>
      <c r="D14" s="125" t="s">
        <v>410</v>
      </c>
      <c r="E14" s="132">
        <f t="shared" si="12"/>
        <v>1.81</v>
      </c>
      <c r="F14" s="85">
        <f t="shared" si="2"/>
        <v>1.81</v>
      </c>
      <c r="G14" s="132">
        <v>1.81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85">
        <f t="shared" si="4"/>
        <v>0</v>
      </c>
      <c r="P14" s="132">
        <v>0</v>
      </c>
      <c r="Q14" s="132">
        <v>0</v>
      </c>
      <c r="R14" s="132"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0</v>
      </c>
      <c r="AL14" s="132">
        <v>0</v>
      </c>
      <c r="AM14" s="132">
        <v>0</v>
      </c>
      <c r="AN14" s="132">
        <v>0</v>
      </c>
      <c r="AO14" s="132">
        <v>0</v>
      </c>
      <c r="AP14" s="132"/>
      <c r="AQ14" s="85">
        <f t="shared" si="5"/>
        <v>0</v>
      </c>
      <c r="AR14" s="132">
        <v>0</v>
      </c>
      <c r="AS14" s="132">
        <v>0</v>
      </c>
      <c r="AT14" s="132">
        <v>0</v>
      </c>
      <c r="AU14" s="132">
        <v>0</v>
      </c>
      <c r="AV14" s="132">
        <v>0</v>
      </c>
      <c r="AW14" s="132">
        <v>0</v>
      </c>
      <c r="AX14" s="132">
        <v>0</v>
      </c>
      <c r="AY14" s="132">
        <v>0</v>
      </c>
      <c r="AZ14" s="132">
        <v>0</v>
      </c>
      <c r="BA14" s="132">
        <v>0</v>
      </c>
      <c r="BB14" s="132">
        <v>0</v>
      </c>
      <c r="BC14" s="132">
        <v>0</v>
      </c>
      <c r="BD14" s="132">
        <v>0</v>
      </c>
      <c r="BE14" s="132">
        <v>0</v>
      </c>
      <c r="BF14" s="85">
        <f t="shared" si="6"/>
        <v>0</v>
      </c>
      <c r="BG14" s="132">
        <v>0</v>
      </c>
      <c r="BH14" s="132">
        <v>0</v>
      </c>
      <c r="BI14" s="132">
        <v>0</v>
      </c>
      <c r="BJ14" s="132">
        <v>0</v>
      </c>
      <c r="BK14" s="132">
        <v>0</v>
      </c>
      <c r="BL14" s="132">
        <v>0</v>
      </c>
      <c r="BM14" s="132">
        <v>0</v>
      </c>
      <c r="BN14" s="132">
        <v>0</v>
      </c>
      <c r="BO14" s="132">
        <v>0</v>
      </c>
      <c r="BP14" s="132">
        <v>0</v>
      </c>
      <c r="BQ14" s="85">
        <f t="shared" si="7"/>
        <v>0</v>
      </c>
      <c r="BR14" s="132">
        <v>0</v>
      </c>
      <c r="BS14" s="132">
        <v>0</v>
      </c>
      <c r="BT14" s="132">
        <v>0</v>
      </c>
      <c r="BU14" s="132">
        <v>0</v>
      </c>
      <c r="BV14" s="132">
        <v>0</v>
      </c>
      <c r="BW14" s="132">
        <v>0</v>
      </c>
      <c r="BX14" s="132">
        <v>0</v>
      </c>
      <c r="BY14" s="132">
        <v>0</v>
      </c>
      <c r="BZ14" s="132">
        <v>0</v>
      </c>
      <c r="CA14" s="132">
        <v>0</v>
      </c>
      <c r="CB14" s="132">
        <v>0</v>
      </c>
      <c r="CC14" s="132">
        <v>0</v>
      </c>
      <c r="CD14" s="132">
        <v>0</v>
      </c>
      <c r="CE14" s="132">
        <v>0</v>
      </c>
      <c r="CF14" s="132">
        <v>0</v>
      </c>
      <c r="CG14" s="85">
        <f t="shared" si="9"/>
        <v>0</v>
      </c>
      <c r="CH14" s="132">
        <v>0</v>
      </c>
      <c r="CI14" s="132">
        <v>0</v>
      </c>
      <c r="CJ14" s="132">
        <v>0</v>
      </c>
      <c r="CK14" s="132">
        <v>0</v>
      </c>
      <c r="CL14" s="85">
        <f t="shared" si="10"/>
        <v>0</v>
      </c>
      <c r="CM14" s="132">
        <v>0</v>
      </c>
      <c r="CN14" s="132">
        <v>0</v>
      </c>
      <c r="CO14" s="85">
        <f t="shared" si="11"/>
        <v>0</v>
      </c>
      <c r="CP14" s="132">
        <v>0</v>
      </c>
      <c r="CQ14" s="132">
        <v>0</v>
      </c>
      <c r="CR14" s="132">
        <v>0</v>
      </c>
    </row>
    <row r="15" spans="1:96" ht="18" customHeight="1">
      <c r="A15" s="191" t="s">
        <v>436</v>
      </c>
      <c r="B15" s="192" t="s">
        <v>427</v>
      </c>
      <c r="C15" s="192" t="s">
        <v>427</v>
      </c>
      <c r="D15" s="125" t="s">
        <v>413</v>
      </c>
      <c r="E15" s="132">
        <f t="shared" si="12"/>
        <v>820.3499999999999</v>
      </c>
      <c r="F15" s="85">
        <f t="shared" si="2"/>
        <v>526.79</v>
      </c>
      <c r="G15" s="132">
        <v>86.21</v>
      </c>
      <c r="H15" s="132">
        <v>0</v>
      </c>
      <c r="I15" s="132">
        <v>70.18</v>
      </c>
      <c r="J15" s="132">
        <v>64.98</v>
      </c>
      <c r="K15" s="132">
        <v>0</v>
      </c>
      <c r="L15" s="132">
        <v>0</v>
      </c>
      <c r="M15" s="132">
        <v>192.17</v>
      </c>
      <c r="N15" s="132">
        <v>113.25</v>
      </c>
      <c r="O15" s="85">
        <f t="shared" si="4"/>
        <v>182.38</v>
      </c>
      <c r="P15" s="132">
        <v>3.01</v>
      </c>
      <c r="Q15" s="132">
        <v>0</v>
      </c>
      <c r="R15" s="132">
        <v>0</v>
      </c>
      <c r="S15" s="132">
        <v>0</v>
      </c>
      <c r="T15" s="132">
        <v>1</v>
      </c>
      <c r="U15" s="132">
        <v>24.76</v>
      </c>
      <c r="V15" s="132">
        <v>6.04</v>
      </c>
      <c r="W15" s="132">
        <v>0</v>
      </c>
      <c r="X15" s="132">
        <v>0</v>
      </c>
      <c r="Y15" s="132">
        <v>5.03</v>
      </c>
      <c r="Z15" s="132">
        <v>0</v>
      </c>
      <c r="AA15" s="132">
        <v>0</v>
      </c>
      <c r="AB15" s="132">
        <v>0</v>
      </c>
      <c r="AC15" s="132">
        <v>0</v>
      </c>
      <c r="AD15" s="132">
        <v>2.02</v>
      </c>
      <c r="AE15" s="132">
        <v>6.2</v>
      </c>
      <c r="AF15" s="132">
        <v>40</v>
      </c>
      <c r="AG15" s="132">
        <v>0</v>
      </c>
      <c r="AH15" s="132">
        <v>18</v>
      </c>
      <c r="AI15" s="132">
        <v>0</v>
      </c>
      <c r="AJ15" s="132">
        <v>9.72</v>
      </c>
      <c r="AK15" s="132">
        <v>7.43</v>
      </c>
      <c r="AL15" s="132">
        <v>7.34</v>
      </c>
      <c r="AM15" s="132">
        <v>5.29</v>
      </c>
      <c r="AN15" s="132">
        <v>0</v>
      </c>
      <c r="AO15" s="132">
        <v>1.54</v>
      </c>
      <c r="AP15" s="132">
        <v>45</v>
      </c>
      <c r="AQ15" s="85">
        <f t="shared" si="5"/>
        <v>69.9</v>
      </c>
      <c r="AR15" s="132">
        <v>0</v>
      </c>
      <c r="AS15" s="132">
        <v>0</v>
      </c>
      <c r="AT15" s="132">
        <v>0</v>
      </c>
      <c r="AU15" s="132">
        <v>0</v>
      </c>
      <c r="AV15" s="132">
        <v>0</v>
      </c>
      <c r="AW15" s="132">
        <v>0</v>
      </c>
      <c r="AX15" s="132">
        <v>0</v>
      </c>
      <c r="AY15" s="132">
        <v>0</v>
      </c>
      <c r="AZ15" s="132">
        <v>0</v>
      </c>
      <c r="BA15" s="132">
        <v>0</v>
      </c>
      <c r="BB15" s="132">
        <v>33.27</v>
      </c>
      <c r="BC15" s="132">
        <v>0</v>
      </c>
      <c r="BD15" s="132">
        <v>0</v>
      </c>
      <c r="BE15" s="132">
        <v>36.63</v>
      </c>
      <c r="BF15" s="85">
        <f t="shared" si="6"/>
        <v>0</v>
      </c>
      <c r="BG15" s="132">
        <v>0</v>
      </c>
      <c r="BH15" s="132">
        <v>0</v>
      </c>
      <c r="BI15" s="132">
        <v>0</v>
      </c>
      <c r="BJ15" s="132">
        <v>0</v>
      </c>
      <c r="BK15" s="132">
        <v>0</v>
      </c>
      <c r="BL15" s="132">
        <v>0</v>
      </c>
      <c r="BM15" s="132">
        <v>0</v>
      </c>
      <c r="BN15" s="132">
        <v>0</v>
      </c>
      <c r="BO15" s="132">
        <v>0</v>
      </c>
      <c r="BP15" s="132">
        <v>0</v>
      </c>
      <c r="BQ15" s="85">
        <f t="shared" si="7"/>
        <v>0</v>
      </c>
      <c r="BR15" s="132">
        <v>0</v>
      </c>
      <c r="BS15" s="132">
        <v>0</v>
      </c>
      <c r="BT15" s="132">
        <v>0</v>
      </c>
      <c r="BU15" s="132">
        <v>0</v>
      </c>
      <c r="BV15" s="132">
        <v>0</v>
      </c>
      <c r="BW15" s="132">
        <v>0</v>
      </c>
      <c r="BX15" s="132">
        <v>0</v>
      </c>
      <c r="BY15" s="132">
        <v>0</v>
      </c>
      <c r="BZ15" s="132">
        <v>0</v>
      </c>
      <c r="CA15" s="132">
        <v>0</v>
      </c>
      <c r="CB15" s="132">
        <v>0</v>
      </c>
      <c r="CC15" s="132">
        <v>0</v>
      </c>
      <c r="CD15" s="132">
        <v>0</v>
      </c>
      <c r="CE15" s="132">
        <v>0</v>
      </c>
      <c r="CF15" s="132">
        <v>0</v>
      </c>
      <c r="CG15" s="85">
        <f t="shared" si="9"/>
        <v>41.28</v>
      </c>
      <c r="CH15" s="132">
        <v>0</v>
      </c>
      <c r="CI15" s="132">
        <v>41.28</v>
      </c>
      <c r="CJ15" s="132">
        <v>0</v>
      </c>
      <c r="CK15" s="132">
        <v>0</v>
      </c>
      <c r="CL15" s="85">
        <f t="shared" si="10"/>
        <v>0</v>
      </c>
      <c r="CM15" s="132">
        <v>0</v>
      </c>
      <c r="CN15" s="132">
        <v>0</v>
      </c>
      <c r="CO15" s="85">
        <f t="shared" si="11"/>
        <v>0</v>
      </c>
      <c r="CP15" s="132">
        <v>0</v>
      </c>
      <c r="CQ15" s="132">
        <v>0</v>
      </c>
      <c r="CR15" s="132">
        <v>0</v>
      </c>
    </row>
    <row r="16" spans="1:96" ht="18" customHeight="1">
      <c r="A16" s="191" t="s">
        <v>437</v>
      </c>
      <c r="B16" s="192" t="s">
        <v>427</v>
      </c>
      <c r="C16" s="192" t="s">
        <v>427</v>
      </c>
      <c r="D16" s="125" t="s">
        <v>414</v>
      </c>
      <c r="E16" s="132">
        <f t="shared" si="12"/>
        <v>28.84</v>
      </c>
      <c r="F16" s="85">
        <f t="shared" si="2"/>
        <v>0</v>
      </c>
      <c r="G16" s="132">
        <f aca="true" t="shared" si="15" ref="G16:BR16">G17+G20</f>
        <v>0</v>
      </c>
      <c r="H16" s="132">
        <f t="shared" si="15"/>
        <v>0</v>
      </c>
      <c r="I16" s="132">
        <f t="shared" si="15"/>
        <v>0</v>
      </c>
      <c r="J16" s="132">
        <f t="shared" si="15"/>
        <v>0</v>
      </c>
      <c r="K16" s="132">
        <f t="shared" si="15"/>
        <v>0</v>
      </c>
      <c r="L16" s="132">
        <f t="shared" si="15"/>
        <v>0</v>
      </c>
      <c r="M16" s="132">
        <f t="shared" si="15"/>
        <v>0</v>
      </c>
      <c r="N16" s="132">
        <f t="shared" si="15"/>
        <v>0</v>
      </c>
      <c r="O16" s="85">
        <f t="shared" si="4"/>
        <v>0.05</v>
      </c>
      <c r="P16" s="132">
        <f t="shared" si="15"/>
        <v>0</v>
      </c>
      <c r="Q16" s="132">
        <f t="shared" si="15"/>
        <v>0</v>
      </c>
      <c r="R16" s="132">
        <f t="shared" si="15"/>
        <v>0</v>
      </c>
      <c r="S16" s="132">
        <f t="shared" si="15"/>
        <v>0</v>
      </c>
      <c r="T16" s="132">
        <f t="shared" si="15"/>
        <v>0</v>
      </c>
      <c r="U16" s="132">
        <f t="shared" si="15"/>
        <v>0</v>
      </c>
      <c r="V16" s="132">
        <f t="shared" si="15"/>
        <v>0</v>
      </c>
      <c r="W16" s="132">
        <f t="shared" si="15"/>
        <v>0</v>
      </c>
      <c r="X16" s="132">
        <f t="shared" si="15"/>
        <v>0</v>
      </c>
      <c r="Y16" s="132">
        <f t="shared" si="15"/>
        <v>0</v>
      </c>
      <c r="Z16" s="132">
        <f t="shared" si="15"/>
        <v>0</v>
      </c>
      <c r="AA16" s="132">
        <f t="shared" si="15"/>
        <v>0</v>
      </c>
      <c r="AB16" s="132">
        <f t="shared" si="15"/>
        <v>0</v>
      </c>
      <c r="AC16" s="132">
        <f t="shared" si="15"/>
        <v>0</v>
      </c>
      <c r="AD16" s="132">
        <f t="shared" si="15"/>
        <v>0</v>
      </c>
      <c r="AE16" s="132">
        <f t="shared" si="15"/>
        <v>0</v>
      </c>
      <c r="AF16" s="132">
        <f t="shared" si="15"/>
        <v>0</v>
      </c>
      <c r="AG16" s="132">
        <f t="shared" si="15"/>
        <v>0</v>
      </c>
      <c r="AH16" s="132">
        <f t="shared" si="15"/>
        <v>0</v>
      </c>
      <c r="AI16" s="132">
        <f t="shared" si="15"/>
        <v>0</v>
      </c>
      <c r="AJ16" s="132">
        <f t="shared" si="15"/>
        <v>0</v>
      </c>
      <c r="AK16" s="132">
        <f t="shared" si="15"/>
        <v>0</v>
      </c>
      <c r="AL16" s="132">
        <f t="shared" si="15"/>
        <v>0.05</v>
      </c>
      <c r="AM16" s="132">
        <f t="shared" si="15"/>
        <v>0</v>
      </c>
      <c r="AN16" s="132">
        <f t="shared" si="15"/>
        <v>0</v>
      </c>
      <c r="AO16" s="132">
        <f t="shared" si="15"/>
        <v>0</v>
      </c>
      <c r="AP16" s="132">
        <f t="shared" si="15"/>
        <v>0</v>
      </c>
      <c r="AQ16" s="85">
        <f t="shared" si="5"/>
        <v>28.79</v>
      </c>
      <c r="AR16" s="132">
        <f t="shared" si="15"/>
        <v>0</v>
      </c>
      <c r="AS16" s="132">
        <f t="shared" si="15"/>
        <v>28.41</v>
      </c>
      <c r="AT16" s="132">
        <f t="shared" si="15"/>
        <v>0</v>
      </c>
      <c r="AU16" s="132">
        <f t="shared" si="15"/>
        <v>0.38</v>
      </c>
      <c r="AV16" s="132">
        <f t="shared" si="15"/>
        <v>0</v>
      </c>
      <c r="AW16" s="132">
        <f t="shared" si="15"/>
        <v>0</v>
      </c>
      <c r="AX16" s="132">
        <f t="shared" si="15"/>
        <v>0</v>
      </c>
      <c r="AY16" s="132">
        <f t="shared" si="15"/>
        <v>0</v>
      </c>
      <c r="AZ16" s="132">
        <f t="shared" si="15"/>
        <v>0</v>
      </c>
      <c r="BA16" s="132">
        <f t="shared" si="15"/>
        <v>0</v>
      </c>
      <c r="BB16" s="132">
        <f t="shared" si="15"/>
        <v>0</v>
      </c>
      <c r="BC16" s="132">
        <f t="shared" si="15"/>
        <v>0</v>
      </c>
      <c r="BD16" s="132">
        <f t="shared" si="15"/>
        <v>0</v>
      </c>
      <c r="BE16" s="132">
        <f t="shared" si="15"/>
        <v>0</v>
      </c>
      <c r="BF16" s="85">
        <f t="shared" si="6"/>
        <v>0</v>
      </c>
      <c r="BG16" s="132">
        <f t="shared" si="15"/>
        <v>0</v>
      </c>
      <c r="BH16" s="132">
        <f t="shared" si="15"/>
        <v>0</v>
      </c>
      <c r="BI16" s="132">
        <f t="shared" si="15"/>
        <v>0</v>
      </c>
      <c r="BJ16" s="132">
        <f t="shared" si="15"/>
        <v>0</v>
      </c>
      <c r="BK16" s="132">
        <f t="shared" si="15"/>
        <v>0</v>
      </c>
      <c r="BL16" s="132">
        <f t="shared" si="15"/>
        <v>0</v>
      </c>
      <c r="BM16" s="132">
        <f t="shared" si="15"/>
        <v>0</v>
      </c>
      <c r="BN16" s="132">
        <f t="shared" si="15"/>
        <v>0</v>
      </c>
      <c r="BO16" s="132">
        <f t="shared" si="15"/>
        <v>0</v>
      </c>
      <c r="BP16" s="132">
        <f t="shared" si="15"/>
        <v>0</v>
      </c>
      <c r="BQ16" s="85">
        <f t="shared" si="7"/>
        <v>0</v>
      </c>
      <c r="BR16" s="132">
        <f t="shared" si="15"/>
        <v>0</v>
      </c>
      <c r="BS16" s="132">
        <f aca="true" t="shared" si="16" ref="BS16:CR16">BS17+BS20</f>
        <v>0</v>
      </c>
      <c r="BT16" s="132">
        <f t="shared" si="16"/>
        <v>0</v>
      </c>
      <c r="BU16" s="132">
        <f t="shared" si="16"/>
        <v>0</v>
      </c>
      <c r="BV16" s="132">
        <f t="shared" si="16"/>
        <v>0</v>
      </c>
      <c r="BW16" s="132">
        <f t="shared" si="16"/>
        <v>0</v>
      </c>
      <c r="BX16" s="132">
        <f t="shared" si="16"/>
        <v>0</v>
      </c>
      <c r="BY16" s="132">
        <f t="shared" si="16"/>
        <v>0</v>
      </c>
      <c r="BZ16" s="132">
        <f t="shared" si="16"/>
        <v>0</v>
      </c>
      <c r="CA16" s="132">
        <f t="shared" si="16"/>
        <v>0</v>
      </c>
      <c r="CB16" s="132">
        <f t="shared" si="16"/>
        <v>0</v>
      </c>
      <c r="CC16" s="132">
        <f t="shared" si="16"/>
        <v>0</v>
      </c>
      <c r="CD16" s="132">
        <f t="shared" si="16"/>
        <v>0</v>
      </c>
      <c r="CE16" s="132">
        <f t="shared" si="16"/>
        <v>0</v>
      </c>
      <c r="CF16" s="132">
        <f t="shared" si="16"/>
        <v>0</v>
      </c>
      <c r="CG16" s="85">
        <f t="shared" si="9"/>
        <v>0</v>
      </c>
      <c r="CH16" s="132">
        <f t="shared" si="16"/>
        <v>0</v>
      </c>
      <c r="CI16" s="132">
        <f t="shared" si="16"/>
        <v>0</v>
      </c>
      <c r="CJ16" s="132">
        <f t="shared" si="16"/>
        <v>0</v>
      </c>
      <c r="CK16" s="132">
        <f t="shared" si="16"/>
        <v>0</v>
      </c>
      <c r="CL16" s="85">
        <f t="shared" si="10"/>
        <v>0</v>
      </c>
      <c r="CM16" s="132">
        <f t="shared" si="16"/>
        <v>0</v>
      </c>
      <c r="CN16" s="132">
        <f t="shared" si="16"/>
        <v>0</v>
      </c>
      <c r="CO16" s="85">
        <f t="shared" si="11"/>
        <v>0</v>
      </c>
      <c r="CP16" s="132">
        <f t="shared" si="16"/>
        <v>0</v>
      </c>
      <c r="CQ16" s="132">
        <f t="shared" si="16"/>
        <v>0</v>
      </c>
      <c r="CR16" s="132">
        <f t="shared" si="16"/>
        <v>0</v>
      </c>
    </row>
    <row r="17" spans="1:96" ht="18" customHeight="1">
      <c r="A17" s="191" t="s">
        <v>438</v>
      </c>
      <c r="B17" s="192" t="s">
        <v>427</v>
      </c>
      <c r="C17" s="192" t="s">
        <v>427</v>
      </c>
      <c r="D17" s="125" t="s">
        <v>415</v>
      </c>
      <c r="E17" s="132">
        <f t="shared" si="12"/>
        <v>28.46</v>
      </c>
      <c r="F17" s="85">
        <f t="shared" si="2"/>
        <v>0</v>
      </c>
      <c r="G17" s="132">
        <f aca="true" t="shared" si="17" ref="G17:BR17">G18+G19</f>
        <v>0</v>
      </c>
      <c r="H17" s="132">
        <f t="shared" si="17"/>
        <v>0</v>
      </c>
      <c r="I17" s="132">
        <f t="shared" si="17"/>
        <v>0</v>
      </c>
      <c r="J17" s="132">
        <f t="shared" si="17"/>
        <v>0</v>
      </c>
      <c r="K17" s="132">
        <f t="shared" si="17"/>
        <v>0</v>
      </c>
      <c r="L17" s="132">
        <f t="shared" si="17"/>
        <v>0</v>
      </c>
      <c r="M17" s="132">
        <f t="shared" si="17"/>
        <v>0</v>
      </c>
      <c r="N17" s="132">
        <f t="shared" si="17"/>
        <v>0</v>
      </c>
      <c r="O17" s="85">
        <f t="shared" si="4"/>
        <v>0.05</v>
      </c>
      <c r="P17" s="132">
        <f t="shared" si="17"/>
        <v>0</v>
      </c>
      <c r="Q17" s="132">
        <f t="shared" si="17"/>
        <v>0</v>
      </c>
      <c r="R17" s="132">
        <f t="shared" si="17"/>
        <v>0</v>
      </c>
      <c r="S17" s="132">
        <f t="shared" si="17"/>
        <v>0</v>
      </c>
      <c r="T17" s="132">
        <f t="shared" si="17"/>
        <v>0</v>
      </c>
      <c r="U17" s="132">
        <f t="shared" si="17"/>
        <v>0</v>
      </c>
      <c r="V17" s="132">
        <f t="shared" si="17"/>
        <v>0</v>
      </c>
      <c r="W17" s="132">
        <f t="shared" si="17"/>
        <v>0</v>
      </c>
      <c r="X17" s="132">
        <f t="shared" si="17"/>
        <v>0</v>
      </c>
      <c r="Y17" s="132">
        <f t="shared" si="17"/>
        <v>0</v>
      </c>
      <c r="Z17" s="132">
        <f t="shared" si="17"/>
        <v>0</v>
      </c>
      <c r="AA17" s="132">
        <f t="shared" si="17"/>
        <v>0</v>
      </c>
      <c r="AB17" s="132">
        <f t="shared" si="17"/>
        <v>0</v>
      </c>
      <c r="AC17" s="132">
        <f t="shared" si="17"/>
        <v>0</v>
      </c>
      <c r="AD17" s="132">
        <f t="shared" si="17"/>
        <v>0</v>
      </c>
      <c r="AE17" s="132">
        <f t="shared" si="17"/>
        <v>0</v>
      </c>
      <c r="AF17" s="132">
        <f t="shared" si="17"/>
        <v>0</v>
      </c>
      <c r="AG17" s="132">
        <f t="shared" si="17"/>
        <v>0</v>
      </c>
      <c r="AH17" s="132">
        <f t="shared" si="17"/>
        <v>0</v>
      </c>
      <c r="AI17" s="132">
        <f t="shared" si="17"/>
        <v>0</v>
      </c>
      <c r="AJ17" s="132">
        <f t="shared" si="17"/>
        <v>0</v>
      </c>
      <c r="AK17" s="132">
        <f t="shared" si="17"/>
        <v>0</v>
      </c>
      <c r="AL17" s="132">
        <f t="shared" si="17"/>
        <v>0.05</v>
      </c>
      <c r="AM17" s="132">
        <f t="shared" si="17"/>
        <v>0</v>
      </c>
      <c r="AN17" s="132">
        <f t="shared" si="17"/>
        <v>0</v>
      </c>
      <c r="AO17" s="132">
        <f t="shared" si="17"/>
        <v>0</v>
      </c>
      <c r="AP17" s="132">
        <f t="shared" si="17"/>
        <v>0</v>
      </c>
      <c r="AQ17" s="85">
        <f t="shared" si="5"/>
        <v>28.41</v>
      </c>
      <c r="AR17" s="132">
        <f t="shared" si="17"/>
        <v>0</v>
      </c>
      <c r="AS17" s="132">
        <f t="shared" si="17"/>
        <v>28.41</v>
      </c>
      <c r="AT17" s="132">
        <f t="shared" si="17"/>
        <v>0</v>
      </c>
      <c r="AU17" s="132">
        <f t="shared" si="17"/>
        <v>0</v>
      </c>
      <c r="AV17" s="132">
        <f t="shared" si="17"/>
        <v>0</v>
      </c>
      <c r="AW17" s="132">
        <f t="shared" si="17"/>
        <v>0</v>
      </c>
      <c r="AX17" s="132">
        <f t="shared" si="17"/>
        <v>0</v>
      </c>
      <c r="AY17" s="132">
        <f t="shared" si="17"/>
        <v>0</v>
      </c>
      <c r="AZ17" s="132">
        <f t="shared" si="17"/>
        <v>0</v>
      </c>
      <c r="BA17" s="132">
        <f t="shared" si="17"/>
        <v>0</v>
      </c>
      <c r="BB17" s="132">
        <f t="shared" si="17"/>
        <v>0</v>
      </c>
      <c r="BC17" s="132">
        <f t="shared" si="17"/>
        <v>0</v>
      </c>
      <c r="BD17" s="132">
        <f t="shared" si="17"/>
        <v>0</v>
      </c>
      <c r="BE17" s="132">
        <f t="shared" si="17"/>
        <v>0</v>
      </c>
      <c r="BF17" s="85">
        <f t="shared" si="6"/>
        <v>0</v>
      </c>
      <c r="BG17" s="132">
        <f t="shared" si="17"/>
        <v>0</v>
      </c>
      <c r="BH17" s="132">
        <f t="shared" si="17"/>
        <v>0</v>
      </c>
      <c r="BI17" s="132">
        <f t="shared" si="17"/>
        <v>0</v>
      </c>
      <c r="BJ17" s="132">
        <f t="shared" si="17"/>
        <v>0</v>
      </c>
      <c r="BK17" s="132">
        <f t="shared" si="17"/>
        <v>0</v>
      </c>
      <c r="BL17" s="132">
        <f t="shared" si="17"/>
        <v>0</v>
      </c>
      <c r="BM17" s="132">
        <f t="shared" si="17"/>
        <v>0</v>
      </c>
      <c r="BN17" s="132">
        <f t="shared" si="17"/>
        <v>0</v>
      </c>
      <c r="BO17" s="132">
        <f t="shared" si="17"/>
        <v>0</v>
      </c>
      <c r="BP17" s="132">
        <f t="shared" si="17"/>
        <v>0</v>
      </c>
      <c r="BQ17" s="85">
        <f t="shared" si="7"/>
        <v>0</v>
      </c>
      <c r="BR17" s="132">
        <f t="shared" si="17"/>
        <v>0</v>
      </c>
      <c r="BS17" s="132">
        <f aca="true" t="shared" si="18" ref="BS17:CR17">BS18+BS19</f>
        <v>0</v>
      </c>
      <c r="BT17" s="132">
        <f t="shared" si="18"/>
        <v>0</v>
      </c>
      <c r="BU17" s="132">
        <f t="shared" si="18"/>
        <v>0</v>
      </c>
      <c r="BV17" s="132">
        <f t="shared" si="18"/>
        <v>0</v>
      </c>
      <c r="BW17" s="132">
        <f t="shared" si="18"/>
        <v>0</v>
      </c>
      <c r="BX17" s="132">
        <f t="shared" si="18"/>
        <v>0</v>
      </c>
      <c r="BY17" s="132">
        <f t="shared" si="18"/>
        <v>0</v>
      </c>
      <c r="BZ17" s="132">
        <f t="shared" si="18"/>
        <v>0</v>
      </c>
      <c r="CA17" s="132">
        <f t="shared" si="18"/>
        <v>0</v>
      </c>
      <c r="CB17" s="132">
        <f t="shared" si="18"/>
        <v>0</v>
      </c>
      <c r="CC17" s="132">
        <f t="shared" si="18"/>
        <v>0</v>
      </c>
      <c r="CD17" s="132">
        <f t="shared" si="18"/>
        <v>0</v>
      </c>
      <c r="CE17" s="132">
        <f t="shared" si="18"/>
        <v>0</v>
      </c>
      <c r="CF17" s="132">
        <f t="shared" si="18"/>
        <v>0</v>
      </c>
      <c r="CG17" s="85">
        <f t="shared" si="9"/>
        <v>0</v>
      </c>
      <c r="CH17" s="132">
        <f t="shared" si="18"/>
        <v>0</v>
      </c>
      <c r="CI17" s="132">
        <f t="shared" si="18"/>
        <v>0</v>
      </c>
      <c r="CJ17" s="132">
        <f t="shared" si="18"/>
        <v>0</v>
      </c>
      <c r="CK17" s="132">
        <f t="shared" si="18"/>
        <v>0</v>
      </c>
      <c r="CL17" s="85">
        <f t="shared" si="10"/>
        <v>0</v>
      </c>
      <c r="CM17" s="132">
        <f t="shared" si="18"/>
        <v>0</v>
      </c>
      <c r="CN17" s="132">
        <f t="shared" si="18"/>
        <v>0</v>
      </c>
      <c r="CO17" s="85">
        <f t="shared" si="11"/>
        <v>0</v>
      </c>
      <c r="CP17" s="132">
        <f t="shared" si="18"/>
        <v>0</v>
      </c>
      <c r="CQ17" s="132">
        <f t="shared" si="18"/>
        <v>0</v>
      </c>
      <c r="CR17" s="132">
        <f t="shared" si="18"/>
        <v>0</v>
      </c>
    </row>
    <row r="18" spans="1:96" ht="18" customHeight="1">
      <c r="A18" s="191" t="s">
        <v>439</v>
      </c>
      <c r="B18" s="192" t="s">
        <v>427</v>
      </c>
      <c r="C18" s="192" t="s">
        <v>427</v>
      </c>
      <c r="D18" s="125" t="s">
        <v>416</v>
      </c>
      <c r="E18" s="132">
        <f t="shared" si="12"/>
        <v>28.41</v>
      </c>
      <c r="F18" s="85">
        <f t="shared" si="2"/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2">
        <v>0</v>
      </c>
      <c r="M18" s="132">
        <v>0</v>
      </c>
      <c r="N18" s="132">
        <v>0</v>
      </c>
      <c r="O18" s="85">
        <f t="shared" si="4"/>
        <v>0</v>
      </c>
      <c r="P18" s="132">
        <v>0</v>
      </c>
      <c r="Q18" s="132">
        <v>0</v>
      </c>
      <c r="R18" s="132"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0</v>
      </c>
      <c r="AL18" s="132">
        <v>0</v>
      </c>
      <c r="AM18" s="132">
        <v>0</v>
      </c>
      <c r="AN18" s="132">
        <v>0</v>
      </c>
      <c r="AO18" s="132">
        <v>0</v>
      </c>
      <c r="AP18" s="132">
        <v>0</v>
      </c>
      <c r="AQ18" s="85">
        <f t="shared" si="5"/>
        <v>28.41</v>
      </c>
      <c r="AR18" s="132">
        <v>0</v>
      </c>
      <c r="AS18" s="132">
        <v>28.41</v>
      </c>
      <c r="AT18" s="132">
        <v>0</v>
      </c>
      <c r="AU18" s="132">
        <v>0</v>
      </c>
      <c r="AV18" s="132">
        <v>0</v>
      </c>
      <c r="AW18" s="132">
        <v>0</v>
      </c>
      <c r="AX18" s="132">
        <v>0</v>
      </c>
      <c r="AY18" s="132">
        <v>0</v>
      </c>
      <c r="AZ18" s="132">
        <v>0</v>
      </c>
      <c r="BA18" s="132">
        <v>0</v>
      </c>
      <c r="BB18" s="132">
        <v>0</v>
      </c>
      <c r="BC18" s="132">
        <v>0</v>
      </c>
      <c r="BD18" s="132">
        <v>0</v>
      </c>
      <c r="BE18" s="132">
        <v>0</v>
      </c>
      <c r="BF18" s="85">
        <f t="shared" si="6"/>
        <v>0</v>
      </c>
      <c r="BG18" s="132">
        <v>0</v>
      </c>
      <c r="BH18" s="132">
        <v>0</v>
      </c>
      <c r="BI18" s="132">
        <v>0</v>
      </c>
      <c r="BJ18" s="132">
        <v>0</v>
      </c>
      <c r="BK18" s="132">
        <v>0</v>
      </c>
      <c r="BL18" s="132">
        <v>0</v>
      </c>
      <c r="BM18" s="132">
        <v>0</v>
      </c>
      <c r="BN18" s="132">
        <v>0</v>
      </c>
      <c r="BO18" s="132">
        <v>0</v>
      </c>
      <c r="BP18" s="132">
        <v>0</v>
      </c>
      <c r="BQ18" s="85">
        <f t="shared" si="7"/>
        <v>0</v>
      </c>
      <c r="BR18" s="132">
        <v>0</v>
      </c>
      <c r="BS18" s="132">
        <v>0</v>
      </c>
      <c r="BT18" s="132">
        <v>0</v>
      </c>
      <c r="BU18" s="132">
        <v>0</v>
      </c>
      <c r="BV18" s="132">
        <v>0</v>
      </c>
      <c r="BW18" s="132">
        <v>0</v>
      </c>
      <c r="BX18" s="132">
        <v>0</v>
      </c>
      <c r="BY18" s="132">
        <v>0</v>
      </c>
      <c r="BZ18" s="132">
        <v>0</v>
      </c>
      <c r="CA18" s="132">
        <v>0</v>
      </c>
      <c r="CB18" s="132">
        <v>0</v>
      </c>
      <c r="CC18" s="132">
        <v>0</v>
      </c>
      <c r="CD18" s="132">
        <v>0</v>
      </c>
      <c r="CE18" s="132">
        <v>0</v>
      </c>
      <c r="CF18" s="132">
        <v>0</v>
      </c>
      <c r="CG18" s="85">
        <f t="shared" si="9"/>
        <v>0</v>
      </c>
      <c r="CH18" s="132">
        <v>0</v>
      </c>
      <c r="CI18" s="132">
        <v>0</v>
      </c>
      <c r="CJ18" s="132">
        <v>0</v>
      </c>
      <c r="CK18" s="132">
        <v>0</v>
      </c>
      <c r="CL18" s="85">
        <f t="shared" si="10"/>
        <v>0</v>
      </c>
      <c r="CM18" s="132">
        <v>0</v>
      </c>
      <c r="CN18" s="132">
        <v>0</v>
      </c>
      <c r="CO18" s="85">
        <f t="shared" si="11"/>
        <v>0</v>
      </c>
      <c r="CP18" s="132">
        <v>0</v>
      </c>
      <c r="CQ18" s="132">
        <v>0</v>
      </c>
      <c r="CR18" s="132">
        <v>0</v>
      </c>
    </row>
    <row r="19" spans="1:96" ht="18" customHeight="1">
      <c r="A19" s="191" t="s">
        <v>440</v>
      </c>
      <c r="B19" s="192" t="s">
        <v>427</v>
      </c>
      <c r="C19" s="192" t="s">
        <v>427</v>
      </c>
      <c r="D19" s="125" t="s">
        <v>417</v>
      </c>
      <c r="E19" s="132">
        <f t="shared" si="12"/>
        <v>0.05</v>
      </c>
      <c r="F19" s="85">
        <f t="shared" si="2"/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85">
        <f t="shared" si="4"/>
        <v>0.05</v>
      </c>
      <c r="P19" s="132">
        <v>0</v>
      </c>
      <c r="Q19" s="132">
        <v>0</v>
      </c>
      <c r="R19" s="132"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0</v>
      </c>
      <c r="AL19" s="132">
        <v>0.05</v>
      </c>
      <c r="AM19" s="132">
        <v>0</v>
      </c>
      <c r="AN19" s="132">
        <v>0</v>
      </c>
      <c r="AO19" s="132">
        <v>0</v>
      </c>
      <c r="AP19" s="132">
        <v>0</v>
      </c>
      <c r="AQ19" s="85">
        <f t="shared" si="5"/>
        <v>0</v>
      </c>
      <c r="AR19" s="132">
        <v>0</v>
      </c>
      <c r="AS19" s="132">
        <v>0</v>
      </c>
      <c r="AT19" s="132">
        <v>0</v>
      </c>
      <c r="AU19" s="132">
        <v>0</v>
      </c>
      <c r="AV19" s="132">
        <v>0</v>
      </c>
      <c r="AW19" s="132">
        <v>0</v>
      </c>
      <c r="AX19" s="132">
        <v>0</v>
      </c>
      <c r="AY19" s="132">
        <v>0</v>
      </c>
      <c r="AZ19" s="132">
        <v>0</v>
      </c>
      <c r="BA19" s="132">
        <v>0</v>
      </c>
      <c r="BB19" s="132">
        <v>0</v>
      </c>
      <c r="BC19" s="132">
        <v>0</v>
      </c>
      <c r="BD19" s="132">
        <v>0</v>
      </c>
      <c r="BE19" s="132">
        <v>0</v>
      </c>
      <c r="BF19" s="85">
        <f t="shared" si="6"/>
        <v>0</v>
      </c>
      <c r="BG19" s="132">
        <v>0</v>
      </c>
      <c r="BH19" s="132">
        <v>0</v>
      </c>
      <c r="BI19" s="132">
        <v>0</v>
      </c>
      <c r="BJ19" s="132">
        <v>0</v>
      </c>
      <c r="BK19" s="132">
        <v>0</v>
      </c>
      <c r="BL19" s="132">
        <v>0</v>
      </c>
      <c r="BM19" s="132">
        <v>0</v>
      </c>
      <c r="BN19" s="132">
        <v>0</v>
      </c>
      <c r="BO19" s="132">
        <v>0</v>
      </c>
      <c r="BP19" s="132">
        <v>0</v>
      </c>
      <c r="BQ19" s="85">
        <f t="shared" si="7"/>
        <v>0</v>
      </c>
      <c r="BR19" s="132">
        <v>0</v>
      </c>
      <c r="BS19" s="132">
        <v>0</v>
      </c>
      <c r="BT19" s="132">
        <v>0</v>
      </c>
      <c r="BU19" s="132">
        <v>0</v>
      </c>
      <c r="BV19" s="132">
        <v>0</v>
      </c>
      <c r="BW19" s="132">
        <v>0</v>
      </c>
      <c r="BX19" s="132">
        <v>0</v>
      </c>
      <c r="BY19" s="132">
        <v>0</v>
      </c>
      <c r="BZ19" s="132">
        <v>0</v>
      </c>
      <c r="CA19" s="132">
        <v>0</v>
      </c>
      <c r="CB19" s="132">
        <v>0</v>
      </c>
      <c r="CC19" s="132">
        <v>0</v>
      </c>
      <c r="CD19" s="132">
        <v>0</v>
      </c>
      <c r="CE19" s="132">
        <v>0</v>
      </c>
      <c r="CF19" s="132">
        <v>0</v>
      </c>
      <c r="CG19" s="85">
        <f t="shared" si="9"/>
        <v>0</v>
      </c>
      <c r="CH19" s="132">
        <v>0</v>
      </c>
      <c r="CI19" s="132">
        <v>0</v>
      </c>
      <c r="CJ19" s="132">
        <v>0</v>
      </c>
      <c r="CK19" s="132">
        <v>0</v>
      </c>
      <c r="CL19" s="85">
        <f t="shared" si="10"/>
        <v>0</v>
      </c>
      <c r="CM19" s="132">
        <v>0</v>
      </c>
      <c r="CN19" s="132">
        <v>0</v>
      </c>
      <c r="CO19" s="85">
        <f t="shared" si="11"/>
        <v>0</v>
      </c>
      <c r="CP19" s="132">
        <v>0</v>
      </c>
      <c r="CQ19" s="132">
        <v>0</v>
      </c>
      <c r="CR19" s="132">
        <v>0</v>
      </c>
    </row>
    <row r="20" spans="1:96" ht="18" customHeight="1">
      <c r="A20" s="191" t="s">
        <v>441</v>
      </c>
      <c r="B20" s="192" t="s">
        <v>427</v>
      </c>
      <c r="C20" s="192" t="s">
        <v>427</v>
      </c>
      <c r="D20" s="125" t="s">
        <v>418</v>
      </c>
      <c r="E20" s="132">
        <f t="shared" si="12"/>
        <v>0.38</v>
      </c>
      <c r="F20" s="85">
        <f t="shared" si="2"/>
        <v>0</v>
      </c>
      <c r="G20" s="132">
        <f aca="true" t="shared" si="19" ref="G20:BR20">G21</f>
        <v>0</v>
      </c>
      <c r="H20" s="132">
        <f t="shared" si="19"/>
        <v>0</v>
      </c>
      <c r="I20" s="132">
        <f t="shared" si="19"/>
        <v>0</v>
      </c>
      <c r="J20" s="132">
        <f t="shared" si="19"/>
        <v>0</v>
      </c>
      <c r="K20" s="132">
        <f t="shared" si="19"/>
        <v>0</v>
      </c>
      <c r="L20" s="132">
        <f t="shared" si="19"/>
        <v>0</v>
      </c>
      <c r="M20" s="132">
        <f t="shared" si="19"/>
        <v>0</v>
      </c>
      <c r="N20" s="132">
        <f t="shared" si="19"/>
        <v>0</v>
      </c>
      <c r="O20" s="85">
        <f t="shared" si="4"/>
        <v>0</v>
      </c>
      <c r="P20" s="132">
        <f t="shared" si="19"/>
        <v>0</v>
      </c>
      <c r="Q20" s="132">
        <f t="shared" si="19"/>
        <v>0</v>
      </c>
      <c r="R20" s="132">
        <f t="shared" si="19"/>
        <v>0</v>
      </c>
      <c r="S20" s="132">
        <f t="shared" si="19"/>
        <v>0</v>
      </c>
      <c r="T20" s="132">
        <f t="shared" si="19"/>
        <v>0</v>
      </c>
      <c r="U20" s="132">
        <f t="shared" si="19"/>
        <v>0</v>
      </c>
      <c r="V20" s="132">
        <f t="shared" si="19"/>
        <v>0</v>
      </c>
      <c r="W20" s="132">
        <f t="shared" si="19"/>
        <v>0</v>
      </c>
      <c r="X20" s="132">
        <f t="shared" si="19"/>
        <v>0</v>
      </c>
      <c r="Y20" s="132">
        <f t="shared" si="19"/>
        <v>0</v>
      </c>
      <c r="Z20" s="132">
        <f t="shared" si="19"/>
        <v>0</v>
      </c>
      <c r="AA20" s="132">
        <f t="shared" si="19"/>
        <v>0</v>
      </c>
      <c r="AB20" s="132">
        <f t="shared" si="19"/>
        <v>0</v>
      </c>
      <c r="AC20" s="132">
        <f t="shared" si="19"/>
        <v>0</v>
      </c>
      <c r="AD20" s="132">
        <f t="shared" si="19"/>
        <v>0</v>
      </c>
      <c r="AE20" s="132">
        <f t="shared" si="19"/>
        <v>0</v>
      </c>
      <c r="AF20" s="132">
        <f t="shared" si="19"/>
        <v>0</v>
      </c>
      <c r="AG20" s="132">
        <f t="shared" si="19"/>
        <v>0</v>
      </c>
      <c r="AH20" s="132">
        <f t="shared" si="19"/>
        <v>0</v>
      </c>
      <c r="AI20" s="132">
        <f t="shared" si="19"/>
        <v>0</v>
      </c>
      <c r="AJ20" s="132">
        <f t="shared" si="19"/>
        <v>0</v>
      </c>
      <c r="AK20" s="132">
        <f t="shared" si="19"/>
        <v>0</v>
      </c>
      <c r="AL20" s="132">
        <f t="shared" si="19"/>
        <v>0</v>
      </c>
      <c r="AM20" s="132">
        <f t="shared" si="19"/>
        <v>0</v>
      </c>
      <c r="AN20" s="132">
        <f t="shared" si="19"/>
        <v>0</v>
      </c>
      <c r="AO20" s="132">
        <f t="shared" si="19"/>
        <v>0</v>
      </c>
      <c r="AP20" s="132">
        <f t="shared" si="19"/>
        <v>0</v>
      </c>
      <c r="AQ20" s="85">
        <f t="shared" si="5"/>
        <v>0.38</v>
      </c>
      <c r="AR20" s="132">
        <f t="shared" si="19"/>
        <v>0</v>
      </c>
      <c r="AS20" s="132">
        <f t="shared" si="19"/>
        <v>0</v>
      </c>
      <c r="AT20" s="132">
        <f t="shared" si="19"/>
        <v>0</v>
      </c>
      <c r="AU20" s="132">
        <f t="shared" si="19"/>
        <v>0.38</v>
      </c>
      <c r="AV20" s="132">
        <f t="shared" si="19"/>
        <v>0</v>
      </c>
      <c r="AW20" s="132">
        <f t="shared" si="19"/>
        <v>0</v>
      </c>
      <c r="AX20" s="132">
        <f t="shared" si="19"/>
        <v>0</v>
      </c>
      <c r="AY20" s="132">
        <f t="shared" si="19"/>
        <v>0</v>
      </c>
      <c r="AZ20" s="132">
        <f t="shared" si="19"/>
        <v>0</v>
      </c>
      <c r="BA20" s="132">
        <f t="shared" si="19"/>
        <v>0</v>
      </c>
      <c r="BB20" s="132">
        <f t="shared" si="19"/>
        <v>0</v>
      </c>
      <c r="BC20" s="132">
        <f t="shared" si="19"/>
        <v>0</v>
      </c>
      <c r="BD20" s="132">
        <f t="shared" si="19"/>
        <v>0</v>
      </c>
      <c r="BE20" s="132">
        <f t="shared" si="19"/>
        <v>0</v>
      </c>
      <c r="BF20" s="85">
        <f t="shared" si="6"/>
        <v>0</v>
      </c>
      <c r="BG20" s="132">
        <f t="shared" si="19"/>
        <v>0</v>
      </c>
      <c r="BH20" s="132">
        <f t="shared" si="19"/>
        <v>0</v>
      </c>
      <c r="BI20" s="132">
        <f t="shared" si="19"/>
        <v>0</v>
      </c>
      <c r="BJ20" s="132">
        <f t="shared" si="19"/>
        <v>0</v>
      </c>
      <c r="BK20" s="132">
        <f t="shared" si="19"/>
        <v>0</v>
      </c>
      <c r="BL20" s="132">
        <f t="shared" si="19"/>
        <v>0</v>
      </c>
      <c r="BM20" s="132">
        <f t="shared" si="19"/>
        <v>0</v>
      </c>
      <c r="BN20" s="132">
        <f t="shared" si="19"/>
        <v>0</v>
      </c>
      <c r="BO20" s="132">
        <f t="shared" si="19"/>
        <v>0</v>
      </c>
      <c r="BP20" s="132">
        <f t="shared" si="19"/>
        <v>0</v>
      </c>
      <c r="BQ20" s="85">
        <f t="shared" si="7"/>
        <v>0</v>
      </c>
      <c r="BR20" s="132">
        <f t="shared" si="19"/>
        <v>0</v>
      </c>
      <c r="BS20" s="132">
        <f aca="true" t="shared" si="20" ref="BS20:CR20">BS21</f>
        <v>0</v>
      </c>
      <c r="BT20" s="132">
        <f t="shared" si="20"/>
        <v>0</v>
      </c>
      <c r="BU20" s="132">
        <f t="shared" si="20"/>
        <v>0</v>
      </c>
      <c r="BV20" s="132">
        <f t="shared" si="20"/>
        <v>0</v>
      </c>
      <c r="BW20" s="132">
        <f t="shared" si="20"/>
        <v>0</v>
      </c>
      <c r="BX20" s="132">
        <f t="shared" si="20"/>
        <v>0</v>
      </c>
      <c r="BY20" s="132">
        <f t="shared" si="20"/>
        <v>0</v>
      </c>
      <c r="BZ20" s="132">
        <f t="shared" si="20"/>
        <v>0</v>
      </c>
      <c r="CA20" s="132">
        <f t="shared" si="20"/>
        <v>0</v>
      </c>
      <c r="CB20" s="132">
        <f t="shared" si="20"/>
        <v>0</v>
      </c>
      <c r="CC20" s="132">
        <f t="shared" si="20"/>
        <v>0</v>
      </c>
      <c r="CD20" s="132">
        <f t="shared" si="20"/>
        <v>0</v>
      </c>
      <c r="CE20" s="132">
        <f t="shared" si="20"/>
        <v>0</v>
      </c>
      <c r="CF20" s="132">
        <f t="shared" si="20"/>
        <v>0</v>
      </c>
      <c r="CG20" s="85">
        <f t="shared" si="9"/>
        <v>0</v>
      </c>
      <c r="CH20" s="132">
        <f t="shared" si="20"/>
        <v>0</v>
      </c>
      <c r="CI20" s="132">
        <f t="shared" si="20"/>
        <v>0</v>
      </c>
      <c r="CJ20" s="132">
        <f t="shared" si="20"/>
        <v>0</v>
      </c>
      <c r="CK20" s="132">
        <f t="shared" si="20"/>
        <v>0</v>
      </c>
      <c r="CL20" s="85">
        <f t="shared" si="10"/>
        <v>0</v>
      </c>
      <c r="CM20" s="132">
        <f t="shared" si="20"/>
        <v>0</v>
      </c>
      <c r="CN20" s="132">
        <f t="shared" si="20"/>
        <v>0</v>
      </c>
      <c r="CO20" s="85">
        <f t="shared" si="11"/>
        <v>0</v>
      </c>
      <c r="CP20" s="132">
        <f t="shared" si="20"/>
        <v>0</v>
      </c>
      <c r="CQ20" s="132">
        <f t="shared" si="20"/>
        <v>0</v>
      </c>
      <c r="CR20" s="132">
        <f t="shared" si="20"/>
        <v>0</v>
      </c>
    </row>
    <row r="21" spans="1:96" ht="18" customHeight="1">
      <c r="A21" s="191" t="s">
        <v>442</v>
      </c>
      <c r="B21" s="192" t="s">
        <v>427</v>
      </c>
      <c r="C21" s="192" t="s">
        <v>427</v>
      </c>
      <c r="D21" s="125" t="s">
        <v>419</v>
      </c>
      <c r="E21" s="132">
        <f t="shared" si="12"/>
        <v>0.38</v>
      </c>
      <c r="F21" s="85">
        <f t="shared" si="2"/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2">
        <v>0</v>
      </c>
      <c r="M21" s="132">
        <v>0</v>
      </c>
      <c r="N21" s="132">
        <v>0</v>
      </c>
      <c r="O21" s="85">
        <f t="shared" si="4"/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32">
        <v>0</v>
      </c>
      <c r="AD21" s="132">
        <v>0</v>
      </c>
      <c r="AE21" s="132">
        <v>0</v>
      </c>
      <c r="AF21" s="132">
        <v>0</v>
      </c>
      <c r="AG21" s="132">
        <v>0</v>
      </c>
      <c r="AH21" s="132">
        <v>0</v>
      </c>
      <c r="AI21" s="132">
        <v>0</v>
      </c>
      <c r="AJ21" s="132">
        <v>0</v>
      </c>
      <c r="AK21" s="132">
        <v>0</v>
      </c>
      <c r="AL21" s="132">
        <v>0</v>
      </c>
      <c r="AM21" s="132">
        <v>0</v>
      </c>
      <c r="AN21" s="132">
        <v>0</v>
      </c>
      <c r="AO21" s="132">
        <v>0</v>
      </c>
      <c r="AP21" s="132">
        <v>0</v>
      </c>
      <c r="AQ21" s="85">
        <f t="shared" si="5"/>
        <v>0.38</v>
      </c>
      <c r="AR21" s="132">
        <v>0</v>
      </c>
      <c r="AS21" s="132">
        <v>0</v>
      </c>
      <c r="AT21" s="132">
        <v>0</v>
      </c>
      <c r="AU21" s="132">
        <v>0.38</v>
      </c>
      <c r="AV21" s="132">
        <v>0</v>
      </c>
      <c r="AW21" s="132">
        <v>0</v>
      </c>
      <c r="AX21" s="132">
        <v>0</v>
      </c>
      <c r="AY21" s="132">
        <v>0</v>
      </c>
      <c r="AZ21" s="132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85">
        <f t="shared" si="6"/>
        <v>0</v>
      </c>
      <c r="BG21" s="132">
        <v>0</v>
      </c>
      <c r="BH21" s="132">
        <v>0</v>
      </c>
      <c r="BI21" s="132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2">
        <v>0</v>
      </c>
      <c r="BQ21" s="85">
        <f t="shared" si="7"/>
        <v>0</v>
      </c>
      <c r="BR21" s="132">
        <v>0</v>
      </c>
      <c r="BS21" s="132">
        <v>0</v>
      </c>
      <c r="BT21" s="132">
        <v>0</v>
      </c>
      <c r="BU21" s="132">
        <v>0</v>
      </c>
      <c r="BV21" s="132">
        <v>0</v>
      </c>
      <c r="BW21" s="132">
        <v>0</v>
      </c>
      <c r="BX21" s="132">
        <v>0</v>
      </c>
      <c r="BY21" s="132">
        <v>0</v>
      </c>
      <c r="BZ21" s="132">
        <v>0</v>
      </c>
      <c r="CA21" s="132">
        <v>0</v>
      </c>
      <c r="CB21" s="132">
        <v>0</v>
      </c>
      <c r="CC21" s="132">
        <v>0</v>
      </c>
      <c r="CD21" s="132">
        <v>0</v>
      </c>
      <c r="CE21" s="132">
        <v>0</v>
      </c>
      <c r="CF21" s="132">
        <v>0</v>
      </c>
      <c r="CG21" s="85">
        <f t="shared" si="9"/>
        <v>0</v>
      </c>
      <c r="CH21" s="132">
        <v>0</v>
      </c>
      <c r="CI21" s="132">
        <v>0</v>
      </c>
      <c r="CJ21" s="132">
        <v>0</v>
      </c>
      <c r="CK21" s="132">
        <v>0</v>
      </c>
      <c r="CL21" s="85">
        <f t="shared" si="10"/>
        <v>0</v>
      </c>
      <c r="CM21" s="132">
        <v>0</v>
      </c>
      <c r="CN21" s="132">
        <v>0</v>
      </c>
      <c r="CO21" s="85">
        <f t="shared" si="11"/>
        <v>0</v>
      </c>
      <c r="CP21" s="132">
        <v>0</v>
      </c>
      <c r="CQ21" s="132">
        <v>0</v>
      </c>
      <c r="CR21" s="132">
        <v>0</v>
      </c>
    </row>
    <row r="22" spans="1:96" ht="18" customHeight="1">
      <c r="A22" s="210" t="s">
        <v>443</v>
      </c>
      <c r="B22" s="211" t="s">
        <v>427</v>
      </c>
      <c r="C22" s="211" t="s">
        <v>427</v>
      </c>
      <c r="D22" s="128" t="s">
        <v>420</v>
      </c>
      <c r="E22" s="133">
        <f t="shared" si="12"/>
        <v>4.25</v>
      </c>
      <c r="F22" s="129">
        <f t="shared" si="2"/>
        <v>4.25</v>
      </c>
      <c r="G22" s="133">
        <f aca="true" t="shared" si="21" ref="G22:BR23">G23</f>
        <v>0</v>
      </c>
      <c r="H22" s="133">
        <f t="shared" si="21"/>
        <v>0</v>
      </c>
      <c r="I22" s="133">
        <f t="shared" si="21"/>
        <v>0</v>
      </c>
      <c r="J22" s="133">
        <f t="shared" si="21"/>
        <v>4.25</v>
      </c>
      <c r="K22" s="133">
        <f t="shared" si="21"/>
        <v>0</v>
      </c>
      <c r="L22" s="133">
        <f t="shared" si="21"/>
        <v>0</v>
      </c>
      <c r="M22" s="133">
        <f t="shared" si="21"/>
        <v>0</v>
      </c>
      <c r="N22" s="133">
        <f t="shared" si="21"/>
        <v>0</v>
      </c>
      <c r="O22" s="129">
        <f t="shared" si="4"/>
        <v>0</v>
      </c>
      <c r="P22" s="133">
        <f t="shared" si="21"/>
        <v>0</v>
      </c>
      <c r="Q22" s="133">
        <f t="shared" si="21"/>
        <v>0</v>
      </c>
      <c r="R22" s="133">
        <f t="shared" si="21"/>
        <v>0</v>
      </c>
      <c r="S22" s="133">
        <f t="shared" si="21"/>
        <v>0</v>
      </c>
      <c r="T22" s="133">
        <f t="shared" si="21"/>
        <v>0</v>
      </c>
      <c r="U22" s="133">
        <f t="shared" si="21"/>
        <v>0</v>
      </c>
      <c r="V22" s="133">
        <f t="shared" si="21"/>
        <v>0</v>
      </c>
      <c r="W22" s="133">
        <f t="shared" si="21"/>
        <v>0</v>
      </c>
      <c r="X22" s="133">
        <f t="shared" si="21"/>
        <v>0</v>
      </c>
      <c r="Y22" s="133">
        <f t="shared" si="21"/>
        <v>0</v>
      </c>
      <c r="Z22" s="133">
        <f t="shared" si="21"/>
        <v>0</v>
      </c>
      <c r="AA22" s="133">
        <f t="shared" si="21"/>
        <v>0</v>
      </c>
      <c r="AB22" s="133">
        <f t="shared" si="21"/>
        <v>0</v>
      </c>
      <c r="AC22" s="133">
        <f t="shared" si="21"/>
        <v>0</v>
      </c>
      <c r="AD22" s="133">
        <f t="shared" si="21"/>
        <v>0</v>
      </c>
      <c r="AE22" s="133">
        <f t="shared" si="21"/>
        <v>0</v>
      </c>
      <c r="AF22" s="133">
        <f t="shared" si="21"/>
        <v>0</v>
      </c>
      <c r="AG22" s="133">
        <f t="shared" si="21"/>
        <v>0</v>
      </c>
      <c r="AH22" s="133">
        <f t="shared" si="21"/>
        <v>0</v>
      </c>
      <c r="AI22" s="133">
        <f t="shared" si="21"/>
        <v>0</v>
      </c>
      <c r="AJ22" s="133">
        <f t="shared" si="21"/>
        <v>0</v>
      </c>
      <c r="AK22" s="133">
        <f t="shared" si="21"/>
        <v>0</v>
      </c>
      <c r="AL22" s="133">
        <f t="shared" si="21"/>
        <v>0</v>
      </c>
      <c r="AM22" s="133">
        <f t="shared" si="21"/>
        <v>0</v>
      </c>
      <c r="AN22" s="133">
        <f t="shared" si="21"/>
        <v>0</v>
      </c>
      <c r="AO22" s="133">
        <f t="shared" si="21"/>
        <v>0</v>
      </c>
      <c r="AP22" s="133">
        <f t="shared" si="21"/>
        <v>0</v>
      </c>
      <c r="AQ22" s="129">
        <f t="shared" si="5"/>
        <v>0</v>
      </c>
      <c r="AR22" s="133">
        <f t="shared" si="21"/>
        <v>0</v>
      </c>
      <c r="AS22" s="133">
        <f t="shared" si="21"/>
        <v>0</v>
      </c>
      <c r="AT22" s="133">
        <f t="shared" si="21"/>
        <v>0</v>
      </c>
      <c r="AU22" s="133">
        <f t="shared" si="21"/>
        <v>0</v>
      </c>
      <c r="AV22" s="133">
        <f t="shared" si="21"/>
        <v>0</v>
      </c>
      <c r="AW22" s="133">
        <f t="shared" si="21"/>
        <v>0</v>
      </c>
      <c r="AX22" s="133">
        <f t="shared" si="21"/>
        <v>0</v>
      </c>
      <c r="AY22" s="133">
        <f t="shared" si="21"/>
        <v>0</v>
      </c>
      <c r="AZ22" s="133">
        <f t="shared" si="21"/>
        <v>0</v>
      </c>
      <c r="BA22" s="133">
        <f t="shared" si="21"/>
        <v>0</v>
      </c>
      <c r="BB22" s="133">
        <f t="shared" si="21"/>
        <v>0</v>
      </c>
      <c r="BC22" s="133">
        <f t="shared" si="21"/>
        <v>0</v>
      </c>
      <c r="BD22" s="133">
        <f t="shared" si="21"/>
        <v>0</v>
      </c>
      <c r="BE22" s="133">
        <f t="shared" si="21"/>
        <v>0</v>
      </c>
      <c r="BF22" s="129">
        <f t="shared" si="6"/>
        <v>0</v>
      </c>
      <c r="BG22" s="133">
        <f t="shared" si="21"/>
        <v>0</v>
      </c>
      <c r="BH22" s="133">
        <f t="shared" si="21"/>
        <v>0</v>
      </c>
      <c r="BI22" s="133">
        <f t="shared" si="21"/>
        <v>0</v>
      </c>
      <c r="BJ22" s="133">
        <f t="shared" si="21"/>
        <v>0</v>
      </c>
      <c r="BK22" s="133">
        <f t="shared" si="21"/>
        <v>0</v>
      </c>
      <c r="BL22" s="133">
        <f t="shared" si="21"/>
        <v>0</v>
      </c>
      <c r="BM22" s="133">
        <f t="shared" si="21"/>
        <v>0</v>
      </c>
      <c r="BN22" s="133">
        <f t="shared" si="21"/>
        <v>0</v>
      </c>
      <c r="BO22" s="133">
        <f t="shared" si="21"/>
        <v>0</v>
      </c>
      <c r="BP22" s="133">
        <f t="shared" si="21"/>
        <v>0</v>
      </c>
      <c r="BQ22" s="129">
        <f t="shared" si="7"/>
        <v>0</v>
      </c>
      <c r="BR22" s="133">
        <f t="shared" si="21"/>
        <v>0</v>
      </c>
      <c r="BS22" s="133">
        <f aca="true" t="shared" si="22" ref="BS22:CR23">BS23</f>
        <v>0</v>
      </c>
      <c r="BT22" s="133">
        <f t="shared" si="22"/>
        <v>0</v>
      </c>
      <c r="BU22" s="133">
        <f t="shared" si="22"/>
        <v>0</v>
      </c>
      <c r="BV22" s="133">
        <f t="shared" si="22"/>
        <v>0</v>
      </c>
      <c r="BW22" s="133">
        <f t="shared" si="22"/>
        <v>0</v>
      </c>
      <c r="BX22" s="133">
        <f t="shared" si="22"/>
        <v>0</v>
      </c>
      <c r="BY22" s="133">
        <f t="shared" si="22"/>
        <v>0</v>
      </c>
      <c r="BZ22" s="133">
        <f t="shared" si="22"/>
        <v>0</v>
      </c>
      <c r="CA22" s="133">
        <f t="shared" si="22"/>
        <v>0</v>
      </c>
      <c r="CB22" s="133">
        <f t="shared" si="22"/>
        <v>0</v>
      </c>
      <c r="CC22" s="133">
        <f t="shared" si="22"/>
        <v>0</v>
      </c>
      <c r="CD22" s="133">
        <f t="shared" si="22"/>
        <v>0</v>
      </c>
      <c r="CE22" s="133">
        <f t="shared" si="22"/>
        <v>0</v>
      </c>
      <c r="CF22" s="133">
        <f t="shared" si="22"/>
        <v>0</v>
      </c>
      <c r="CG22" s="129">
        <f t="shared" si="9"/>
        <v>0</v>
      </c>
      <c r="CH22" s="133">
        <f t="shared" si="22"/>
        <v>0</v>
      </c>
      <c r="CI22" s="133">
        <f t="shared" si="22"/>
        <v>0</v>
      </c>
      <c r="CJ22" s="133">
        <f t="shared" si="22"/>
        <v>0</v>
      </c>
      <c r="CK22" s="133">
        <f t="shared" si="22"/>
        <v>0</v>
      </c>
      <c r="CL22" s="129">
        <f t="shared" si="10"/>
        <v>0</v>
      </c>
      <c r="CM22" s="133">
        <f t="shared" si="22"/>
        <v>0</v>
      </c>
      <c r="CN22" s="133">
        <f t="shared" si="22"/>
        <v>0</v>
      </c>
      <c r="CO22" s="129">
        <f t="shared" si="11"/>
        <v>0</v>
      </c>
      <c r="CP22" s="133">
        <f t="shared" si="22"/>
        <v>0</v>
      </c>
      <c r="CQ22" s="133">
        <f t="shared" si="22"/>
        <v>0</v>
      </c>
      <c r="CR22" s="133">
        <f t="shared" si="22"/>
        <v>0</v>
      </c>
    </row>
    <row r="23" spans="1:96" ht="18" customHeight="1">
      <c r="A23" s="209" t="s">
        <v>444</v>
      </c>
      <c r="B23" s="209" t="s">
        <v>427</v>
      </c>
      <c r="C23" s="209" t="s">
        <v>427</v>
      </c>
      <c r="D23" s="130" t="s">
        <v>421</v>
      </c>
      <c r="E23" s="132">
        <f t="shared" si="12"/>
        <v>4.25</v>
      </c>
      <c r="F23" s="131">
        <f t="shared" si="2"/>
        <v>4.25</v>
      </c>
      <c r="G23" s="132">
        <f t="shared" si="21"/>
        <v>0</v>
      </c>
      <c r="H23" s="132">
        <f t="shared" si="21"/>
        <v>0</v>
      </c>
      <c r="I23" s="132">
        <f t="shared" si="21"/>
        <v>0</v>
      </c>
      <c r="J23" s="132">
        <f t="shared" si="21"/>
        <v>4.25</v>
      </c>
      <c r="K23" s="132">
        <f t="shared" si="21"/>
        <v>0</v>
      </c>
      <c r="L23" s="132">
        <f t="shared" si="21"/>
        <v>0</v>
      </c>
      <c r="M23" s="132">
        <f t="shared" si="21"/>
        <v>0</v>
      </c>
      <c r="N23" s="132">
        <f t="shared" si="21"/>
        <v>0</v>
      </c>
      <c r="O23" s="131">
        <f t="shared" si="4"/>
        <v>0</v>
      </c>
      <c r="P23" s="132">
        <f t="shared" si="21"/>
        <v>0</v>
      </c>
      <c r="Q23" s="132">
        <f t="shared" si="21"/>
        <v>0</v>
      </c>
      <c r="R23" s="132">
        <f t="shared" si="21"/>
        <v>0</v>
      </c>
      <c r="S23" s="132">
        <f t="shared" si="21"/>
        <v>0</v>
      </c>
      <c r="T23" s="132">
        <f t="shared" si="21"/>
        <v>0</v>
      </c>
      <c r="U23" s="132">
        <f t="shared" si="21"/>
        <v>0</v>
      </c>
      <c r="V23" s="132">
        <f t="shared" si="21"/>
        <v>0</v>
      </c>
      <c r="W23" s="132">
        <f t="shared" si="21"/>
        <v>0</v>
      </c>
      <c r="X23" s="132">
        <f t="shared" si="21"/>
        <v>0</v>
      </c>
      <c r="Y23" s="132">
        <f t="shared" si="21"/>
        <v>0</v>
      </c>
      <c r="Z23" s="132">
        <f t="shared" si="21"/>
        <v>0</v>
      </c>
      <c r="AA23" s="132">
        <f t="shared" si="21"/>
        <v>0</v>
      </c>
      <c r="AB23" s="132">
        <f t="shared" si="21"/>
        <v>0</v>
      </c>
      <c r="AC23" s="132">
        <f t="shared" si="21"/>
        <v>0</v>
      </c>
      <c r="AD23" s="132">
        <f t="shared" si="21"/>
        <v>0</v>
      </c>
      <c r="AE23" s="132">
        <f t="shared" si="21"/>
        <v>0</v>
      </c>
      <c r="AF23" s="132">
        <f t="shared" si="21"/>
        <v>0</v>
      </c>
      <c r="AG23" s="132">
        <f t="shared" si="21"/>
        <v>0</v>
      </c>
      <c r="AH23" s="132">
        <f t="shared" si="21"/>
        <v>0</v>
      </c>
      <c r="AI23" s="132">
        <f t="shared" si="21"/>
        <v>0</v>
      </c>
      <c r="AJ23" s="132">
        <f t="shared" si="21"/>
        <v>0</v>
      </c>
      <c r="AK23" s="132">
        <f t="shared" si="21"/>
        <v>0</v>
      </c>
      <c r="AL23" s="132">
        <f t="shared" si="21"/>
        <v>0</v>
      </c>
      <c r="AM23" s="132">
        <f t="shared" si="21"/>
        <v>0</v>
      </c>
      <c r="AN23" s="132">
        <f t="shared" si="21"/>
        <v>0</v>
      </c>
      <c r="AO23" s="132">
        <f t="shared" si="21"/>
        <v>0</v>
      </c>
      <c r="AP23" s="132">
        <f t="shared" si="21"/>
        <v>0</v>
      </c>
      <c r="AQ23" s="131">
        <f t="shared" si="5"/>
        <v>0</v>
      </c>
      <c r="AR23" s="132">
        <f t="shared" si="21"/>
        <v>0</v>
      </c>
      <c r="AS23" s="132">
        <f t="shared" si="21"/>
        <v>0</v>
      </c>
      <c r="AT23" s="132">
        <f t="shared" si="21"/>
        <v>0</v>
      </c>
      <c r="AU23" s="132">
        <f t="shared" si="21"/>
        <v>0</v>
      </c>
      <c r="AV23" s="132">
        <f t="shared" si="21"/>
        <v>0</v>
      </c>
      <c r="AW23" s="132">
        <f t="shared" si="21"/>
        <v>0</v>
      </c>
      <c r="AX23" s="132">
        <f t="shared" si="21"/>
        <v>0</v>
      </c>
      <c r="AY23" s="132">
        <f t="shared" si="21"/>
        <v>0</v>
      </c>
      <c r="AZ23" s="132">
        <f t="shared" si="21"/>
        <v>0</v>
      </c>
      <c r="BA23" s="132">
        <f t="shared" si="21"/>
        <v>0</v>
      </c>
      <c r="BB23" s="132">
        <f t="shared" si="21"/>
        <v>0</v>
      </c>
      <c r="BC23" s="132">
        <f t="shared" si="21"/>
        <v>0</v>
      </c>
      <c r="BD23" s="132">
        <f t="shared" si="21"/>
        <v>0</v>
      </c>
      <c r="BE23" s="132">
        <f t="shared" si="21"/>
        <v>0</v>
      </c>
      <c r="BF23" s="131">
        <f t="shared" si="6"/>
        <v>0</v>
      </c>
      <c r="BG23" s="132">
        <f t="shared" si="21"/>
        <v>0</v>
      </c>
      <c r="BH23" s="132">
        <f t="shared" si="21"/>
        <v>0</v>
      </c>
      <c r="BI23" s="132">
        <f t="shared" si="21"/>
        <v>0</v>
      </c>
      <c r="BJ23" s="132">
        <f t="shared" si="21"/>
        <v>0</v>
      </c>
      <c r="BK23" s="132">
        <f t="shared" si="21"/>
        <v>0</v>
      </c>
      <c r="BL23" s="132">
        <f t="shared" si="21"/>
        <v>0</v>
      </c>
      <c r="BM23" s="132">
        <f t="shared" si="21"/>
        <v>0</v>
      </c>
      <c r="BN23" s="132">
        <f t="shared" si="21"/>
        <v>0</v>
      </c>
      <c r="BO23" s="132">
        <f t="shared" si="21"/>
        <v>0</v>
      </c>
      <c r="BP23" s="132">
        <f t="shared" si="21"/>
        <v>0</v>
      </c>
      <c r="BQ23" s="131">
        <f t="shared" si="7"/>
        <v>0</v>
      </c>
      <c r="BR23" s="132">
        <f t="shared" si="21"/>
        <v>0</v>
      </c>
      <c r="BS23" s="132">
        <f t="shared" si="22"/>
        <v>0</v>
      </c>
      <c r="BT23" s="132">
        <f t="shared" si="22"/>
        <v>0</v>
      </c>
      <c r="BU23" s="132">
        <f t="shared" si="22"/>
        <v>0</v>
      </c>
      <c r="BV23" s="132">
        <f t="shared" si="22"/>
        <v>0</v>
      </c>
      <c r="BW23" s="132">
        <f t="shared" si="22"/>
        <v>0</v>
      </c>
      <c r="BX23" s="132">
        <f t="shared" si="22"/>
        <v>0</v>
      </c>
      <c r="BY23" s="132">
        <f t="shared" si="22"/>
        <v>0</v>
      </c>
      <c r="BZ23" s="132">
        <f t="shared" si="22"/>
        <v>0</v>
      </c>
      <c r="CA23" s="132">
        <f t="shared" si="22"/>
        <v>0</v>
      </c>
      <c r="CB23" s="132">
        <f t="shared" si="22"/>
        <v>0</v>
      </c>
      <c r="CC23" s="132">
        <f t="shared" si="22"/>
        <v>0</v>
      </c>
      <c r="CD23" s="132">
        <f t="shared" si="22"/>
        <v>0</v>
      </c>
      <c r="CE23" s="132">
        <f t="shared" si="22"/>
        <v>0</v>
      </c>
      <c r="CF23" s="132">
        <f t="shared" si="22"/>
        <v>0</v>
      </c>
      <c r="CG23" s="131">
        <f t="shared" si="9"/>
        <v>0</v>
      </c>
      <c r="CH23" s="132">
        <f t="shared" si="22"/>
        <v>0</v>
      </c>
      <c r="CI23" s="132">
        <f t="shared" si="22"/>
        <v>0</v>
      </c>
      <c r="CJ23" s="132">
        <f t="shared" si="22"/>
        <v>0</v>
      </c>
      <c r="CK23" s="132">
        <f t="shared" si="22"/>
        <v>0</v>
      </c>
      <c r="CL23" s="131">
        <f t="shared" si="10"/>
        <v>0</v>
      </c>
      <c r="CM23" s="132">
        <f t="shared" si="22"/>
        <v>0</v>
      </c>
      <c r="CN23" s="132">
        <f t="shared" si="22"/>
        <v>0</v>
      </c>
      <c r="CO23" s="131">
        <f t="shared" si="11"/>
        <v>0</v>
      </c>
      <c r="CP23" s="132">
        <f t="shared" si="22"/>
        <v>0</v>
      </c>
      <c r="CQ23" s="132">
        <f t="shared" si="22"/>
        <v>0</v>
      </c>
      <c r="CR23" s="132">
        <f t="shared" si="22"/>
        <v>0</v>
      </c>
    </row>
    <row r="24" spans="1:96" ht="18" customHeight="1">
      <c r="A24" s="209" t="s">
        <v>445</v>
      </c>
      <c r="B24" s="209" t="s">
        <v>427</v>
      </c>
      <c r="C24" s="209" t="s">
        <v>427</v>
      </c>
      <c r="D24" s="130" t="s">
        <v>422</v>
      </c>
      <c r="E24" s="132">
        <f t="shared" si="12"/>
        <v>4.25</v>
      </c>
      <c r="F24" s="131">
        <f t="shared" si="2"/>
        <v>4.25</v>
      </c>
      <c r="G24" s="132">
        <v>0</v>
      </c>
      <c r="H24" s="132">
        <v>0</v>
      </c>
      <c r="I24" s="132">
        <v>0</v>
      </c>
      <c r="J24" s="132">
        <v>4.25</v>
      </c>
      <c r="K24" s="132">
        <v>0</v>
      </c>
      <c r="L24" s="132">
        <v>0</v>
      </c>
      <c r="M24" s="132">
        <v>0</v>
      </c>
      <c r="N24" s="132">
        <v>0</v>
      </c>
      <c r="O24" s="131">
        <f t="shared" si="4"/>
        <v>0</v>
      </c>
      <c r="P24" s="132">
        <v>0</v>
      </c>
      <c r="Q24" s="132">
        <v>0</v>
      </c>
      <c r="R24" s="132"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0</v>
      </c>
      <c r="Y24" s="132">
        <v>0</v>
      </c>
      <c r="Z24" s="132">
        <v>0</v>
      </c>
      <c r="AA24" s="132">
        <v>0</v>
      </c>
      <c r="AB24" s="132">
        <v>0</v>
      </c>
      <c r="AC24" s="132">
        <v>0</v>
      </c>
      <c r="AD24" s="132">
        <v>0</v>
      </c>
      <c r="AE24" s="132">
        <v>0</v>
      </c>
      <c r="AF24" s="132">
        <v>0</v>
      </c>
      <c r="AG24" s="132">
        <v>0</v>
      </c>
      <c r="AH24" s="132">
        <v>0</v>
      </c>
      <c r="AI24" s="132">
        <v>0</v>
      </c>
      <c r="AJ24" s="132">
        <v>0</v>
      </c>
      <c r="AK24" s="132">
        <v>0</v>
      </c>
      <c r="AL24" s="132">
        <v>0</v>
      </c>
      <c r="AM24" s="132">
        <v>0</v>
      </c>
      <c r="AN24" s="132">
        <v>0</v>
      </c>
      <c r="AO24" s="132">
        <v>0</v>
      </c>
      <c r="AP24" s="132">
        <v>0</v>
      </c>
      <c r="AQ24" s="131">
        <f t="shared" si="5"/>
        <v>0</v>
      </c>
      <c r="AR24" s="132">
        <v>0</v>
      </c>
      <c r="AS24" s="132">
        <v>0</v>
      </c>
      <c r="AT24" s="132">
        <v>0</v>
      </c>
      <c r="AU24" s="132">
        <v>0</v>
      </c>
      <c r="AV24" s="132">
        <v>0</v>
      </c>
      <c r="AW24" s="132">
        <v>0</v>
      </c>
      <c r="AX24" s="132">
        <v>0</v>
      </c>
      <c r="AY24" s="132">
        <v>0</v>
      </c>
      <c r="AZ24" s="132">
        <v>0</v>
      </c>
      <c r="BA24" s="132">
        <v>0</v>
      </c>
      <c r="BB24" s="132">
        <v>0</v>
      </c>
      <c r="BC24" s="132">
        <v>0</v>
      </c>
      <c r="BD24" s="132">
        <v>0</v>
      </c>
      <c r="BE24" s="132">
        <v>0</v>
      </c>
      <c r="BF24" s="131">
        <f t="shared" si="6"/>
        <v>0</v>
      </c>
      <c r="BG24" s="132">
        <v>0</v>
      </c>
      <c r="BH24" s="132">
        <v>0</v>
      </c>
      <c r="BI24" s="132">
        <v>0</v>
      </c>
      <c r="BJ24" s="132">
        <v>0</v>
      </c>
      <c r="BK24" s="132">
        <v>0</v>
      </c>
      <c r="BL24" s="132">
        <v>0</v>
      </c>
      <c r="BM24" s="132">
        <v>0</v>
      </c>
      <c r="BN24" s="132">
        <v>0</v>
      </c>
      <c r="BO24" s="132">
        <v>0</v>
      </c>
      <c r="BP24" s="132">
        <v>0</v>
      </c>
      <c r="BQ24" s="131">
        <f t="shared" si="7"/>
        <v>0</v>
      </c>
      <c r="BR24" s="132">
        <v>0</v>
      </c>
      <c r="BS24" s="132">
        <v>0</v>
      </c>
      <c r="BT24" s="132">
        <v>0</v>
      </c>
      <c r="BU24" s="132">
        <v>0</v>
      </c>
      <c r="BV24" s="132">
        <v>0</v>
      </c>
      <c r="BW24" s="132">
        <v>0</v>
      </c>
      <c r="BX24" s="132">
        <v>0</v>
      </c>
      <c r="BY24" s="132">
        <v>0</v>
      </c>
      <c r="BZ24" s="132">
        <v>0</v>
      </c>
      <c r="CA24" s="132">
        <v>0</v>
      </c>
      <c r="CB24" s="132">
        <v>0</v>
      </c>
      <c r="CC24" s="132">
        <v>0</v>
      </c>
      <c r="CD24" s="132">
        <v>0</v>
      </c>
      <c r="CE24" s="132">
        <v>0</v>
      </c>
      <c r="CF24" s="132">
        <v>0</v>
      </c>
      <c r="CG24" s="131">
        <f t="shared" si="9"/>
        <v>0</v>
      </c>
      <c r="CH24" s="132">
        <v>0</v>
      </c>
      <c r="CI24" s="132">
        <v>0</v>
      </c>
      <c r="CJ24" s="132">
        <v>0</v>
      </c>
      <c r="CK24" s="132">
        <v>0</v>
      </c>
      <c r="CL24" s="131">
        <f t="shared" si="10"/>
        <v>0</v>
      </c>
      <c r="CM24" s="132">
        <v>0</v>
      </c>
      <c r="CN24" s="132">
        <v>0</v>
      </c>
      <c r="CO24" s="131">
        <f t="shared" si="11"/>
        <v>0</v>
      </c>
      <c r="CP24" s="132">
        <v>0</v>
      </c>
      <c r="CQ24" s="132">
        <v>0</v>
      </c>
      <c r="CR24" s="132">
        <v>0</v>
      </c>
    </row>
    <row r="25" spans="1:96" ht="18" customHeight="1">
      <c r="A25" s="209" t="s">
        <v>446</v>
      </c>
      <c r="B25" s="209" t="s">
        <v>427</v>
      </c>
      <c r="C25" s="209" t="s">
        <v>427</v>
      </c>
      <c r="D25" s="130" t="s">
        <v>423</v>
      </c>
      <c r="E25" s="132">
        <f t="shared" si="12"/>
        <v>18.3</v>
      </c>
      <c r="F25" s="131">
        <f t="shared" si="2"/>
        <v>0</v>
      </c>
      <c r="G25" s="132">
        <f aca="true" t="shared" si="23" ref="G25:BR26">G26</f>
        <v>0</v>
      </c>
      <c r="H25" s="132">
        <f t="shared" si="23"/>
        <v>0</v>
      </c>
      <c r="I25" s="132">
        <f t="shared" si="23"/>
        <v>0</v>
      </c>
      <c r="J25" s="132">
        <f t="shared" si="23"/>
        <v>0</v>
      </c>
      <c r="K25" s="132">
        <f t="shared" si="23"/>
        <v>0</v>
      </c>
      <c r="L25" s="132">
        <f t="shared" si="23"/>
        <v>0</v>
      </c>
      <c r="M25" s="132">
        <f t="shared" si="23"/>
        <v>0</v>
      </c>
      <c r="N25" s="132">
        <f t="shared" si="23"/>
        <v>0</v>
      </c>
      <c r="O25" s="131">
        <f t="shared" si="4"/>
        <v>0</v>
      </c>
      <c r="P25" s="132">
        <f t="shared" si="23"/>
        <v>0</v>
      </c>
      <c r="Q25" s="132">
        <f t="shared" si="23"/>
        <v>0</v>
      </c>
      <c r="R25" s="132">
        <f t="shared" si="23"/>
        <v>0</v>
      </c>
      <c r="S25" s="132">
        <f t="shared" si="23"/>
        <v>0</v>
      </c>
      <c r="T25" s="132">
        <f t="shared" si="23"/>
        <v>0</v>
      </c>
      <c r="U25" s="132">
        <f t="shared" si="23"/>
        <v>0</v>
      </c>
      <c r="V25" s="132">
        <f t="shared" si="23"/>
        <v>0</v>
      </c>
      <c r="W25" s="132">
        <f t="shared" si="23"/>
        <v>0</v>
      </c>
      <c r="X25" s="132">
        <f t="shared" si="23"/>
        <v>0</v>
      </c>
      <c r="Y25" s="132">
        <f t="shared" si="23"/>
        <v>0</v>
      </c>
      <c r="Z25" s="132">
        <f t="shared" si="23"/>
        <v>0</v>
      </c>
      <c r="AA25" s="132">
        <f t="shared" si="23"/>
        <v>0</v>
      </c>
      <c r="AB25" s="132">
        <f t="shared" si="23"/>
        <v>0</v>
      </c>
      <c r="AC25" s="132">
        <f t="shared" si="23"/>
        <v>0</v>
      </c>
      <c r="AD25" s="132">
        <f t="shared" si="23"/>
        <v>0</v>
      </c>
      <c r="AE25" s="132">
        <f t="shared" si="23"/>
        <v>0</v>
      </c>
      <c r="AF25" s="132">
        <f t="shared" si="23"/>
        <v>0</v>
      </c>
      <c r="AG25" s="132">
        <f t="shared" si="23"/>
        <v>0</v>
      </c>
      <c r="AH25" s="132">
        <f t="shared" si="23"/>
        <v>0</v>
      </c>
      <c r="AI25" s="132">
        <f t="shared" si="23"/>
        <v>0</v>
      </c>
      <c r="AJ25" s="132">
        <f t="shared" si="23"/>
        <v>0</v>
      </c>
      <c r="AK25" s="132">
        <f t="shared" si="23"/>
        <v>0</v>
      </c>
      <c r="AL25" s="132">
        <f t="shared" si="23"/>
        <v>0</v>
      </c>
      <c r="AM25" s="132">
        <f t="shared" si="23"/>
        <v>0</v>
      </c>
      <c r="AN25" s="132">
        <f t="shared" si="23"/>
        <v>0</v>
      </c>
      <c r="AO25" s="132">
        <f t="shared" si="23"/>
        <v>0</v>
      </c>
      <c r="AP25" s="132">
        <f t="shared" si="23"/>
        <v>0</v>
      </c>
      <c r="AQ25" s="131">
        <f t="shared" si="5"/>
        <v>18.3</v>
      </c>
      <c r="AR25" s="132">
        <f t="shared" si="23"/>
        <v>0</v>
      </c>
      <c r="AS25" s="132">
        <f t="shared" si="23"/>
        <v>0</v>
      </c>
      <c r="AT25" s="132">
        <f t="shared" si="23"/>
        <v>0</v>
      </c>
      <c r="AU25" s="132">
        <f t="shared" si="23"/>
        <v>0</v>
      </c>
      <c r="AV25" s="132">
        <f t="shared" si="23"/>
        <v>0</v>
      </c>
      <c r="AW25" s="132">
        <f t="shared" si="23"/>
        <v>0</v>
      </c>
      <c r="AX25" s="132">
        <f t="shared" si="23"/>
        <v>0</v>
      </c>
      <c r="AY25" s="132">
        <f t="shared" si="23"/>
        <v>0</v>
      </c>
      <c r="AZ25" s="132">
        <f t="shared" si="23"/>
        <v>0</v>
      </c>
      <c r="BA25" s="132">
        <f t="shared" si="23"/>
        <v>0</v>
      </c>
      <c r="BB25" s="132">
        <f t="shared" si="23"/>
        <v>18.3</v>
      </c>
      <c r="BC25" s="132">
        <f t="shared" si="23"/>
        <v>0</v>
      </c>
      <c r="BD25" s="132">
        <f t="shared" si="23"/>
        <v>0</v>
      </c>
      <c r="BE25" s="132">
        <f t="shared" si="23"/>
        <v>0</v>
      </c>
      <c r="BF25" s="131">
        <f t="shared" si="6"/>
        <v>0</v>
      </c>
      <c r="BG25" s="132">
        <f t="shared" si="23"/>
        <v>0</v>
      </c>
      <c r="BH25" s="132">
        <f t="shared" si="23"/>
        <v>0</v>
      </c>
      <c r="BI25" s="132">
        <f t="shared" si="23"/>
        <v>0</v>
      </c>
      <c r="BJ25" s="132">
        <f t="shared" si="23"/>
        <v>0</v>
      </c>
      <c r="BK25" s="132">
        <f t="shared" si="23"/>
        <v>0</v>
      </c>
      <c r="BL25" s="132">
        <f t="shared" si="23"/>
        <v>0</v>
      </c>
      <c r="BM25" s="132">
        <f t="shared" si="23"/>
        <v>0</v>
      </c>
      <c r="BN25" s="132">
        <f t="shared" si="23"/>
        <v>0</v>
      </c>
      <c r="BO25" s="132">
        <f t="shared" si="23"/>
        <v>0</v>
      </c>
      <c r="BP25" s="132">
        <f t="shared" si="23"/>
        <v>0</v>
      </c>
      <c r="BQ25" s="131">
        <f t="shared" si="7"/>
        <v>0</v>
      </c>
      <c r="BR25" s="132">
        <f t="shared" si="23"/>
        <v>0</v>
      </c>
      <c r="BS25" s="132">
        <f aca="true" t="shared" si="24" ref="BS25:CR26">BS26</f>
        <v>0</v>
      </c>
      <c r="BT25" s="132">
        <f t="shared" si="24"/>
        <v>0</v>
      </c>
      <c r="BU25" s="132">
        <f t="shared" si="24"/>
        <v>0</v>
      </c>
      <c r="BV25" s="132">
        <f t="shared" si="24"/>
        <v>0</v>
      </c>
      <c r="BW25" s="132">
        <f t="shared" si="24"/>
        <v>0</v>
      </c>
      <c r="BX25" s="132">
        <f t="shared" si="24"/>
        <v>0</v>
      </c>
      <c r="BY25" s="132">
        <f t="shared" si="24"/>
        <v>0</v>
      </c>
      <c r="BZ25" s="132">
        <f t="shared" si="24"/>
        <v>0</v>
      </c>
      <c r="CA25" s="132">
        <f t="shared" si="24"/>
        <v>0</v>
      </c>
      <c r="CB25" s="132">
        <f t="shared" si="24"/>
        <v>0</v>
      </c>
      <c r="CC25" s="132">
        <f t="shared" si="24"/>
        <v>0</v>
      </c>
      <c r="CD25" s="132">
        <f t="shared" si="24"/>
        <v>0</v>
      </c>
      <c r="CE25" s="132">
        <f t="shared" si="24"/>
        <v>0</v>
      </c>
      <c r="CF25" s="132">
        <f t="shared" si="24"/>
        <v>0</v>
      </c>
      <c r="CG25" s="131">
        <f t="shared" si="9"/>
        <v>0</v>
      </c>
      <c r="CH25" s="132">
        <f t="shared" si="24"/>
        <v>0</v>
      </c>
      <c r="CI25" s="132">
        <f t="shared" si="24"/>
        <v>0</v>
      </c>
      <c r="CJ25" s="132">
        <f t="shared" si="24"/>
        <v>0</v>
      </c>
      <c r="CK25" s="132">
        <f t="shared" si="24"/>
        <v>0</v>
      </c>
      <c r="CL25" s="131">
        <f t="shared" si="10"/>
        <v>0</v>
      </c>
      <c r="CM25" s="132">
        <f t="shared" si="24"/>
        <v>0</v>
      </c>
      <c r="CN25" s="132">
        <f t="shared" si="24"/>
        <v>0</v>
      </c>
      <c r="CO25" s="131">
        <f t="shared" si="11"/>
        <v>0</v>
      </c>
      <c r="CP25" s="132">
        <f t="shared" si="24"/>
        <v>0</v>
      </c>
      <c r="CQ25" s="132">
        <f t="shared" si="24"/>
        <v>0</v>
      </c>
      <c r="CR25" s="132">
        <f t="shared" si="24"/>
        <v>0</v>
      </c>
    </row>
    <row r="26" spans="1:96" ht="18" customHeight="1">
      <c r="A26" s="209" t="s">
        <v>447</v>
      </c>
      <c r="B26" s="209" t="s">
        <v>427</v>
      </c>
      <c r="C26" s="209" t="s">
        <v>427</v>
      </c>
      <c r="D26" s="130" t="s">
        <v>424</v>
      </c>
      <c r="E26" s="132">
        <f t="shared" si="12"/>
        <v>18.3</v>
      </c>
      <c r="F26" s="131">
        <f t="shared" si="2"/>
        <v>0</v>
      </c>
      <c r="G26" s="132">
        <f t="shared" si="23"/>
        <v>0</v>
      </c>
      <c r="H26" s="132">
        <f t="shared" si="23"/>
        <v>0</v>
      </c>
      <c r="I26" s="132">
        <f t="shared" si="23"/>
        <v>0</v>
      </c>
      <c r="J26" s="132">
        <f t="shared" si="23"/>
        <v>0</v>
      </c>
      <c r="K26" s="132">
        <f t="shared" si="23"/>
        <v>0</v>
      </c>
      <c r="L26" s="132">
        <f t="shared" si="23"/>
        <v>0</v>
      </c>
      <c r="M26" s="132">
        <f t="shared" si="23"/>
        <v>0</v>
      </c>
      <c r="N26" s="132">
        <f t="shared" si="23"/>
        <v>0</v>
      </c>
      <c r="O26" s="131">
        <f t="shared" si="4"/>
        <v>0</v>
      </c>
      <c r="P26" s="132">
        <f t="shared" si="23"/>
        <v>0</v>
      </c>
      <c r="Q26" s="132">
        <f t="shared" si="23"/>
        <v>0</v>
      </c>
      <c r="R26" s="132">
        <f t="shared" si="23"/>
        <v>0</v>
      </c>
      <c r="S26" s="132">
        <f t="shared" si="23"/>
        <v>0</v>
      </c>
      <c r="T26" s="132">
        <f t="shared" si="23"/>
        <v>0</v>
      </c>
      <c r="U26" s="132">
        <f t="shared" si="23"/>
        <v>0</v>
      </c>
      <c r="V26" s="132">
        <f t="shared" si="23"/>
        <v>0</v>
      </c>
      <c r="W26" s="132">
        <f t="shared" si="23"/>
        <v>0</v>
      </c>
      <c r="X26" s="132">
        <f t="shared" si="23"/>
        <v>0</v>
      </c>
      <c r="Y26" s="132">
        <f t="shared" si="23"/>
        <v>0</v>
      </c>
      <c r="Z26" s="132">
        <f t="shared" si="23"/>
        <v>0</v>
      </c>
      <c r="AA26" s="132">
        <f t="shared" si="23"/>
        <v>0</v>
      </c>
      <c r="AB26" s="132">
        <f t="shared" si="23"/>
        <v>0</v>
      </c>
      <c r="AC26" s="132">
        <f t="shared" si="23"/>
        <v>0</v>
      </c>
      <c r="AD26" s="132">
        <f t="shared" si="23"/>
        <v>0</v>
      </c>
      <c r="AE26" s="132">
        <f t="shared" si="23"/>
        <v>0</v>
      </c>
      <c r="AF26" s="132">
        <f t="shared" si="23"/>
        <v>0</v>
      </c>
      <c r="AG26" s="132">
        <f t="shared" si="23"/>
        <v>0</v>
      </c>
      <c r="AH26" s="132">
        <f t="shared" si="23"/>
        <v>0</v>
      </c>
      <c r="AI26" s="132">
        <f t="shared" si="23"/>
        <v>0</v>
      </c>
      <c r="AJ26" s="132">
        <f t="shared" si="23"/>
        <v>0</v>
      </c>
      <c r="AK26" s="132">
        <f t="shared" si="23"/>
        <v>0</v>
      </c>
      <c r="AL26" s="132">
        <f t="shared" si="23"/>
        <v>0</v>
      </c>
      <c r="AM26" s="132">
        <f t="shared" si="23"/>
        <v>0</v>
      </c>
      <c r="AN26" s="132">
        <f t="shared" si="23"/>
        <v>0</v>
      </c>
      <c r="AO26" s="132">
        <f t="shared" si="23"/>
        <v>0</v>
      </c>
      <c r="AP26" s="132">
        <f t="shared" si="23"/>
        <v>0</v>
      </c>
      <c r="AQ26" s="131">
        <f t="shared" si="5"/>
        <v>18.3</v>
      </c>
      <c r="AR26" s="132">
        <f t="shared" si="23"/>
        <v>0</v>
      </c>
      <c r="AS26" s="132">
        <f t="shared" si="23"/>
        <v>0</v>
      </c>
      <c r="AT26" s="132">
        <f t="shared" si="23"/>
        <v>0</v>
      </c>
      <c r="AU26" s="132">
        <f t="shared" si="23"/>
        <v>0</v>
      </c>
      <c r="AV26" s="132">
        <f t="shared" si="23"/>
        <v>0</v>
      </c>
      <c r="AW26" s="132">
        <f t="shared" si="23"/>
        <v>0</v>
      </c>
      <c r="AX26" s="132">
        <f t="shared" si="23"/>
        <v>0</v>
      </c>
      <c r="AY26" s="132">
        <f t="shared" si="23"/>
        <v>0</v>
      </c>
      <c r="AZ26" s="132">
        <f t="shared" si="23"/>
        <v>0</v>
      </c>
      <c r="BA26" s="132">
        <f t="shared" si="23"/>
        <v>0</v>
      </c>
      <c r="BB26" s="132">
        <f t="shared" si="23"/>
        <v>18.3</v>
      </c>
      <c r="BC26" s="132">
        <f t="shared" si="23"/>
        <v>0</v>
      </c>
      <c r="BD26" s="132">
        <f t="shared" si="23"/>
        <v>0</v>
      </c>
      <c r="BE26" s="132">
        <f t="shared" si="23"/>
        <v>0</v>
      </c>
      <c r="BF26" s="131">
        <f t="shared" si="6"/>
        <v>0</v>
      </c>
      <c r="BG26" s="132">
        <f t="shared" si="23"/>
        <v>0</v>
      </c>
      <c r="BH26" s="132">
        <f t="shared" si="23"/>
        <v>0</v>
      </c>
      <c r="BI26" s="132">
        <f t="shared" si="23"/>
        <v>0</v>
      </c>
      <c r="BJ26" s="132">
        <f t="shared" si="23"/>
        <v>0</v>
      </c>
      <c r="BK26" s="132">
        <f t="shared" si="23"/>
        <v>0</v>
      </c>
      <c r="BL26" s="132">
        <f t="shared" si="23"/>
        <v>0</v>
      </c>
      <c r="BM26" s="132">
        <f t="shared" si="23"/>
        <v>0</v>
      </c>
      <c r="BN26" s="132">
        <f t="shared" si="23"/>
        <v>0</v>
      </c>
      <c r="BO26" s="132">
        <f t="shared" si="23"/>
        <v>0</v>
      </c>
      <c r="BP26" s="132">
        <f t="shared" si="23"/>
        <v>0</v>
      </c>
      <c r="BQ26" s="131">
        <f t="shared" si="7"/>
        <v>0</v>
      </c>
      <c r="BR26" s="132">
        <f t="shared" si="23"/>
        <v>0</v>
      </c>
      <c r="BS26" s="132">
        <f t="shared" si="24"/>
        <v>0</v>
      </c>
      <c r="BT26" s="132">
        <f t="shared" si="24"/>
        <v>0</v>
      </c>
      <c r="BU26" s="132">
        <f t="shared" si="24"/>
        <v>0</v>
      </c>
      <c r="BV26" s="132">
        <f t="shared" si="24"/>
        <v>0</v>
      </c>
      <c r="BW26" s="132">
        <f t="shared" si="24"/>
        <v>0</v>
      </c>
      <c r="BX26" s="132">
        <f t="shared" si="24"/>
        <v>0</v>
      </c>
      <c r="BY26" s="132">
        <f t="shared" si="24"/>
        <v>0</v>
      </c>
      <c r="BZ26" s="132">
        <f t="shared" si="24"/>
        <v>0</v>
      </c>
      <c r="CA26" s="132">
        <f t="shared" si="24"/>
        <v>0</v>
      </c>
      <c r="CB26" s="132">
        <f t="shared" si="24"/>
        <v>0</v>
      </c>
      <c r="CC26" s="132">
        <f t="shared" si="24"/>
        <v>0</v>
      </c>
      <c r="CD26" s="132">
        <f t="shared" si="24"/>
        <v>0</v>
      </c>
      <c r="CE26" s="132">
        <f t="shared" si="24"/>
        <v>0</v>
      </c>
      <c r="CF26" s="132">
        <f t="shared" si="24"/>
        <v>0</v>
      </c>
      <c r="CG26" s="131">
        <f t="shared" si="9"/>
        <v>0</v>
      </c>
      <c r="CH26" s="132">
        <f t="shared" si="24"/>
        <v>0</v>
      </c>
      <c r="CI26" s="132">
        <f t="shared" si="24"/>
        <v>0</v>
      </c>
      <c r="CJ26" s="132">
        <f t="shared" si="24"/>
        <v>0</v>
      </c>
      <c r="CK26" s="132">
        <f t="shared" si="24"/>
        <v>0</v>
      </c>
      <c r="CL26" s="131">
        <f t="shared" si="10"/>
        <v>0</v>
      </c>
      <c r="CM26" s="132">
        <f t="shared" si="24"/>
        <v>0</v>
      </c>
      <c r="CN26" s="132">
        <f t="shared" si="24"/>
        <v>0</v>
      </c>
      <c r="CO26" s="131">
        <f t="shared" si="11"/>
        <v>0</v>
      </c>
      <c r="CP26" s="132">
        <f t="shared" si="24"/>
        <v>0</v>
      </c>
      <c r="CQ26" s="132">
        <f t="shared" si="24"/>
        <v>0</v>
      </c>
      <c r="CR26" s="132">
        <f t="shared" si="24"/>
        <v>0</v>
      </c>
    </row>
    <row r="27" spans="1:96" ht="18" customHeight="1">
      <c r="A27" s="209" t="s">
        <v>448</v>
      </c>
      <c r="B27" s="209" t="s">
        <v>427</v>
      </c>
      <c r="C27" s="209" t="s">
        <v>427</v>
      </c>
      <c r="D27" s="130" t="s">
        <v>425</v>
      </c>
      <c r="E27" s="132">
        <f t="shared" si="12"/>
        <v>18.3</v>
      </c>
      <c r="F27" s="131">
        <f t="shared" si="2"/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2">
        <v>0</v>
      </c>
      <c r="M27" s="132">
        <v>0</v>
      </c>
      <c r="N27" s="132">
        <v>0</v>
      </c>
      <c r="O27" s="131">
        <f t="shared" si="4"/>
        <v>0</v>
      </c>
      <c r="P27" s="132">
        <v>0</v>
      </c>
      <c r="Q27" s="132">
        <v>0</v>
      </c>
      <c r="R27" s="132"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0</v>
      </c>
      <c r="X27" s="132">
        <v>0</v>
      </c>
      <c r="Y27" s="132">
        <v>0</v>
      </c>
      <c r="Z27" s="132">
        <v>0</v>
      </c>
      <c r="AA27" s="132">
        <v>0</v>
      </c>
      <c r="AB27" s="132">
        <v>0</v>
      </c>
      <c r="AC27" s="132">
        <v>0</v>
      </c>
      <c r="AD27" s="132">
        <v>0</v>
      </c>
      <c r="AE27" s="132">
        <v>0</v>
      </c>
      <c r="AF27" s="132">
        <v>0</v>
      </c>
      <c r="AG27" s="132">
        <v>0</v>
      </c>
      <c r="AH27" s="132">
        <v>0</v>
      </c>
      <c r="AI27" s="132">
        <v>0</v>
      </c>
      <c r="AJ27" s="132">
        <v>0</v>
      </c>
      <c r="AK27" s="132">
        <v>0</v>
      </c>
      <c r="AL27" s="132">
        <v>0</v>
      </c>
      <c r="AM27" s="132">
        <v>0</v>
      </c>
      <c r="AN27" s="132">
        <v>0</v>
      </c>
      <c r="AO27" s="132">
        <v>0</v>
      </c>
      <c r="AP27" s="132">
        <v>0</v>
      </c>
      <c r="AQ27" s="131">
        <f t="shared" si="5"/>
        <v>18.3</v>
      </c>
      <c r="AR27" s="132">
        <v>0</v>
      </c>
      <c r="AS27" s="132">
        <v>0</v>
      </c>
      <c r="AT27" s="132">
        <v>0</v>
      </c>
      <c r="AU27" s="132">
        <v>0</v>
      </c>
      <c r="AV27" s="132">
        <v>0</v>
      </c>
      <c r="AW27" s="132">
        <v>0</v>
      </c>
      <c r="AX27" s="132">
        <v>0</v>
      </c>
      <c r="AY27" s="132">
        <v>0</v>
      </c>
      <c r="AZ27" s="132">
        <v>0</v>
      </c>
      <c r="BA27" s="132">
        <v>0</v>
      </c>
      <c r="BB27" s="132">
        <v>18.3</v>
      </c>
      <c r="BC27" s="132">
        <v>0</v>
      </c>
      <c r="BD27" s="132">
        <v>0</v>
      </c>
      <c r="BE27" s="132">
        <v>0</v>
      </c>
      <c r="BF27" s="131">
        <f t="shared" si="6"/>
        <v>0</v>
      </c>
      <c r="BG27" s="132">
        <v>0</v>
      </c>
      <c r="BH27" s="132">
        <v>0</v>
      </c>
      <c r="BI27" s="132">
        <v>0</v>
      </c>
      <c r="BJ27" s="132">
        <v>0</v>
      </c>
      <c r="BK27" s="132">
        <v>0</v>
      </c>
      <c r="BL27" s="132">
        <v>0</v>
      </c>
      <c r="BM27" s="132">
        <v>0</v>
      </c>
      <c r="BN27" s="132">
        <v>0</v>
      </c>
      <c r="BO27" s="132">
        <v>0</v>
      </c>
      <c r="BP27" s="132">
        <v>0</v>
      </c>
      <c r="BQ27" s="131">
        <f t="shared" si="7"/>
        <v>0</v>
      </c>
      <c r="BR27" s="132">
        <v>0</v>
      </c>
      <c r="BS27" s="132">
        <v>0</v>
      </c>
      <c r="BT27" s="132">
        <v>0</v>
      </c>
      <c r="BU27" s="132">
        <v>0</v>
      </c>
      <c r="BV27" s="132">
        <v>0</v>
      </c>
      <c r="BW27" s="132">
        <v>0</v>
      </c>
      <c r="BX27" s="132">
        <v>0</v>
      </c>
      <c r="BY27" s="132">
        <v>0</v>
      </c>
      <c r="BZ27" s="132">
        <v>0</v>
      </c>
      <c r="CA27" s="132">
        <v>0</v>
      </c>
      <c r="CB27" s="132">
        <v>0</v>
      </c>
      <c r="CC27" s="132">
        <v>0</v>
      </c>
      <c r="CD27" s="132">
        <v>0</v>
      </c>
      <c r="CE27" s="132">
        <v>0</v>
      </c>
      <c r="CF27" s="132">
        <v>0</v>
      </c>
      <c r="CG27" s="131">
        <f t="shared" si="9"/>
        <v>0</v>
      </c>
      <c r="CH27" s="132">
        <v>0</v>
      </c>
      <c r="CI27" s="132">
        <v>0</v>
      </c>
      <c r="CJ27" s="132">
        <v>0</v>
      </c>
      <c r="CK27" s="132">
        <v>0</v>
      </c>
      <c r="CL27" s="131">
        <f t="shared" si="10"/>
        <v>0</v>
      </c>
      <c r="CM27" s="132">
        <v>0</v>
      </c>
      <c r="CN27" s="132">
        <v>0</v>
      </c>
      <c r="CO27" s="131">
        <f t="shared" si="11"/>
        <v>0</v>
      </c>
      <c r="CP27" s="132">
        <v>0</v>
      </c>
      <c r="CQ27" s="132">
        <v>0</v>
      </c>
      <c r="CR27" s="132">
        <v>0</v>
      </c>
    </row>
    <row r="28" ht="14.25">
      <c r="A28" s="11" t="s">
        <v>329</v>
      </c>
    </row>
    <row r="29" ht="14.25">
      <c r="A29" s="1" t="s">
        <v>97</v>
      </c>
    </row>
    <row r="30" ht="14.25">
      <c r="A30" s="3" t="s">
        <v>57</v>
      </c>
    </row>
  </sheetData>
  <mergeCells count="126">
    <mergeCell ref="A26:C26"/>
    <mergeCell ref="A27:C27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A10:C10"/>
    <mergeCell ref="A11:C11"/>
    <mergeCell ref="A12:C12"/>
    <mergeCell ref="A13:C13"/>
    <mergeCell ref="CO5:CO7"/>
    <mergeCell ref="CP5:CP7"/>
    <mergeCell ref="CQ5:CQ7"/>
    <mergeCell ref="CR5:CR7"/>
    <mergeCell ref="CK5:CK7"/>
    <mergeCell ref="CL5:CL7"/>
    <mergeCell ref="CM5:CM7"/>
    <mergeCell ref="CN5:CN7"/>
    <mergeCell ref="CG5:CG7"/>
    <mergeCell ref="CH5:CH7"/>
    <mergeCell ref="CI5:CI7"/>
    <mergeCell ref="CJ5:CJ7"/>
    <mergeCell ref="CC5:CC7"/>
    <mergeCell ref="CD5:CD7"/>
    <mergeCell ref="CE5:CE7"/>
    <mergeCell ref="CF5:CF7"/>
    <mergeCell ref="BY5:BY7"/>
    <mergeCell ref="BZ5:BZ7"/>
    <mergeCell ref="CA5:CA7"/>
    <mergeCell ref="CB5:CB7"/>
    <mergeCell ref="BU5:BU7"/>
    <mergeCell ref="BV5:BV7"/>
    <mergeCell ref="BW5:BW7"/>
    <mergeCell ref="BX5:BX7"/>
    <mergeCell ref="BQ5:BQ7"/>
    <mergeCell ref="BR5:BR7"/>
    <mergeCell ref="BS5:BS7"/>
    <mergeCell ref="BT5:BT7"/>
    <mergeCell ref="BM5:BM7"/>
    <mergeCell ref="BN5:BN7"/>
    <mergeCell ref="BO5:BO7"/>
    <mergeCell ref="BP5:BP7"/>
    <mergeCell ref="BI5:BI7"/>
    <mergeCell ref="BJ5:BJ7"/>
    <mergeCell ref="BK5:BK7"/>
    <mergeCell ref="BL5:BL7"/>
    <mergeCell ref="BE5:BE7"/>
    <mergeCell ref="BF5:BF7"/>
    <mergeCell ref="BG5:BG7"/>
    <mergeCell ref="BH5:BH7"/>
    <mergeCell ref="BA5:BA7"/>
    <mergeCell ref="BB5:BB7"/>
    <mergeCell ref="BC5:BC7"/>
    <mergeCell ref="BD5:BD7"/>
    <mergeCell ref="AW5:AW7"/>
    <mergeCell ref="AX5:AX7"/>
    <mergeCell ref="AY5:AY7"/>
    <mergeCell ref="AZ5:AZ7"/>
    <mergeCell ref="AS5:AS7"/>
    <mergeCell ref="AT5:AT7"/>
    <mergeCell ref="AU5:AU7"/>
    <mergeCell ref="AV5:AV7"/>
    <mergeCell ref="AO5:AO7"/>
    <mergeCell ref="AP5:AP7"/>
    <mergeCell ref="AQ5:AQ7"/>
    <mergeCell ref="AR5:AR7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Y5:Y7"/>
    <mergeCell ref="Z5:Z7"/>
    <mergeCell ref="AA5:AA7"/>
    <mergeCell ref="AB5:AB7"/>
    <mergeCell ref="U5:U7"/>
    <mergeCell ref="V5:V7"/>
    <mergeCell ref="W5:W7"/>
    <mergeCell ref="X5:X7"/>
    <mergeCell ref="Q5:Q7"/>
    <mergeCell ref="R5:R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A1:CR1"/>
    <mergeCell ref="A4:D4"/>
    <mergeCell ref="E4:E7"/>
    <mergeCell ref="F4:N4"/>
    <mergeCell ref="O4:AP4"/>
    <mergeCell ref="AQ4:BE4"/>
    <mergeCell ref="BF4:BP4"/>
    <mergeCell ref="BQ4:CF4"/>
    <mergeCell ref="CG4:CK4"/>
    <mergeCell ref="CL4:CN4"/>
    <mergeCell ref="A8:A9"/>
    <mergeCell ref="B8:B9"/>
    <mergeCell ref="C8:C9"/>
    <mergeCell ref="CK2:CR2"/>
    <mergeCell ref="CO4:CR4"/>
    <mergeCell ref="A5:C7"/>
    <mergeCell ref="D5:D7"/>
    <mergeCell ref="F5:F7"/>
    <mergeCell ref="G5:G7"/>
    <mergeCell ref="H5:H7"/>
  </mergeCells>
  <printOptions horizontalCentered="1"/>
  <pageMargins left="0.3541666666666667" right="0.3541666666666667" top="0.7868055555555555" bottom="0.7868055555555555" header="0.5111111111111111" footer="0.5111111111111111"/>
  <pageSetup fitToHeight="1" fitToWidth="1" horizontalDpi="600" verticalDpi="600" orientation="landscape" paperSize="9" scale="49" r:id="rId1"/>
  <headerFooter alignWithMargins="0">
    <oddFooter>&amp;C第6页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workbookViewId="0" topLeftCell="A1">
      <selection activeCell="E10" sqref="E10"/>
    </sheetView>
  </sheetViews>
  <sheetFormatPr defaultColWidth="9.00390625" defaultRowHeight="14.25"/>
  <cols>
    <col min="1" max="1" width="4.50390625" style="0" customWidth="1"/>
    <col min="2" max="2" width="5.00390625" style="0" customWidth="1"/>
    <col min="3" max="3" width="4.00390625" style="0" customWidth="1"/>
    <col min="4" max="4" width="8.00390625" style="0" customWidth="1"/>
    <col min="5" max="5" width="7.25390625" style="0" customWidth="1"/>
    <col min="8" max="8" width="7.125" style="0" customWidth="1"/>
    <col min="9" max="10" width="8.00390625" style="0" customWidth="1"/>
    <col min="11" max="11" width="6.875" style="0" customWidth="1"/>
    <col min="12" max="13" width="6.625" style="0" customWidth="1"/>
    <col min="14" max="14" width="5.375" style="0" customWidth="1"/>
    <col min="15" max="15" width="7.375" style="0" customWidth="1"/>
    <col min="16" max="16" width="6.00390625" style="0" customWidth="1"/>
    <col min="17" max="17" width="7.125" style="0" customWidth="1"/>
    <col min="18" max="18" width="6.625" style="0" customWidth="1"/>
    <col min="19" max="19" width="7.875" style="0" customWidth="1"/>
    <col min="20" max="20" width="7.75390625" style="0" customWidth="1"/>
    <col min="21" max="21" width="10.125" style="0" customWidth="1"/>
  </cols>
  <sheetData>
    <row r="1" spans="1:21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0.25">
      <c r="A2" s="212" t="s">
        <v>384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5" t="s">
        <v>98</v>
      </c>
    </row>
    <row r="4" spans="1:21" ht="14.25">
      <c r="A4" s="59" t="s">
        <v>403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5" t="s">
        <v>0</v>
      </c>
    </row>
    <row r="5" spans="1:21" ht="14.25" customHeight="1">
      <c r="A5" s="137" t="s">
        <v>231</v>
      </c>
      <c r="B5" s="213"/>
      <c r="C5" s="214"/>
      <c r="D5" s="146" t="s">
        <v>60</v>
      </c>
      <c r="E5" s="34" t="s">
        <v>40</v>
      </c>
      <c r="F5" s="9"/>
      <c r="G5" s="9"/>
      <c r="H5" s="35" t="s">
        <v>87</v>
      </c>
      <c r="I5" s="35"/>
      <c r="J5" s="35"/>
      <c r="K5" s="35"/>
      <c r="L5" s="9" t="s">
        <v>88</v>
      </c>
      <c r="M5" s="9"/>
      <c r="N5" s="9"/>
      <c r="O5" s="9"/>
      <c r="P5" s="9"/>
      <c r="Q5" s="9"/>
      <c r="R5" s="9" t="s">
        <v>46</v>
      </c>
      <c r="S5" s="9"/>
      <c r="T5" s="9"/>
      <c r="U5" s="9"/>
    </row>
    <row r="6" spans="1:21" ht="14.25" customHeight="1">
      <c r="A6" s="145" t="s">
        <v>369</v>
      </c>
      <c r="B6" s="146"/>
      <c r="C6" s="146"/>
      <c r="D6" s="146"/>
      <c r="E6" s="146" t="s">
        <v>71</v>
      </c>
      <c r="F6" s="145" t="s">
        <v>89</v>
      </c>
      <c r="G6" s="145" t="s">
        <v>90</v>
      </c>
      <c r="H6" s="145" t="s">
        <v>71</v>
      </c>
      <c r="I6" s="145" t="s">
        <v>91</v>
      </c>
      <c r="J6" s="195" t="s">
        <v>370</v>
      </c>
      <c r="K6" s="197"/>
      <c r="L6" s="146" t="s">
        <v>71</v>
      </c>
      <c r="M6" s="195" t="s">
        <v>373</v>
      </c>
      <c r="N6" s="196"/>
      <c r="O6" s="197"/>
      <c r="P6" s="195" t="s">
        <v>372</v>
      </c>
      <c r="Q6" s="197"/>
      <c r="R6" s="146" t="s">
        <v>71</v>
      </c>
      <c r="S6" s="145" t="s">
        <v>89</v>
      </c>
      <c r="T6" s="134" t="s">
        <v>90</v>
      </c>
      <c r="U6" s="135"/>
    </row>
    <row r="7" spans="1:21" ht="57">
      <c r="A7" s="146"/>
      <c r="B7" s="146"/>
      <c r="C7" s="146"/>
      <c r="D7" s="146"/>
      <c r="E7" s="146"/>
      <c r="F7" s="145"/>
      <c r="G7" s="145"/>
      <c r="H7" s="145"/>
      <c r="I7" s="146"/>
      <c r="J7" s="112" t="s">
        <v>246</v>
      </c>
      <c r="K7" s="111" t="s">
        <v>371</v>
      </c>
      <c r="L7" s="146"/>
      <c r="M7" s="112" t="s">
        <v>246</v>
      </c>
      <c r="N7" s="111" t="s">
        <v>374</v>
      </c>
      <c r="O7" s="112" t="s">
        <v>375</v>
      </c>
      <c r="P7" s="112" t="s">
        <v>246</v>
      </c>
      <c r="Q7" s="111" t="s">
        <v>371</v>
      </c>
      <c r="R7" s="146"/>
      <c r="S7" s="145"/>
      <c r="T7" s="30" t="s">
        <v>93</v>
      </c>
      <c r="U7" s="33" t="s">
        <v>94</v>
      </c>
    </row>
    <row r="8" spans="1:21" ht="14.25">
      <c r="A8" s="146" t="s">
        <v>67</v>
      </c>
      <c r="B8" s="146" t="s">
        <v>68</v>
      </c>
      <c r="C8" s="146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/>
      <c r="K8" s="31">
        <v>6</v>
      </c>
      <c r="L8" s="31">
        <v>7</v>
      </c>
      <c r="M8" s="31"/>
      <c r="N8" s="31">
        <v>8</v>
      </c>
      <c r="O8" s="31"/>
      <c r="P8" s="31"/>
      <c r="Q8" s="31">
        <v>9</v>
      </c>
      <c r="R8" s="31">
        <v>10</v>
      </c>
      <c r="S8" s="31">
        <v>11</v>
      </c>
      <c r="T8" s="31">
        <v>12</v>
      </c>
      <c r="U8" s="31">
        <v>13</v>
      </c>
    </row>
    <row r="9" spans="1:21" ht="14.25">
      <c r="A9" s="146"/>
      <c r="B9" s="146"/>
      <c r="C9" s="146"/>
      <c r="D9" s="31" t="s">
        <v>71</v>
      </c>
      <c r="E9" s="30" t="s">
        <v>449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</row>
    <row r="10" spans="1:21" ht="14.25">
      <c r="A10" s="31"/>
      <c r="B10" s="31"/>
      <c r="C10" s="31"/>
      <c r="D10" s="31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</row>
    <row r="11" spans="1:21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21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</row>
    <row r="13" spans="1:21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</row>
    <row r="14" spans="1:21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</row>
    <row r="15" spans="1:21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</row>
    <row r="16" spans="1:21" ht="14.25">
      <c r="A16" s="136" t="s">
        <v>99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</row>
    <row r="17" spans="1:21" ht="14.25">
      <c r="A17" s="3" t="s">
        <v>96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4.25">
      <c r="A18" s="3" t="s">
        <v>57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</sheetData>
  <mergeCells count="20">
    <mergeCell ref="A5:C5"/>
    <mergeCell ref="A6:C7"/>
    <mergeCell ref="S6:S7"/>
    <mergeCell ref="H6:H7"/>
    <mergeCell ref="I6:I7"/>
    <mergeCell ref="L6:L7"/>
    <mergeCell ref="J6:K6"/>
    <mergeCell ref="P6:Q6"/>
    <mergeCell ref="M6:O6"/>
    <mergeCell ref="R6:R7"/>
    <mergeCell ref="A2:U2"/>
    <mergeCell ref="T6:U6"/>
    <mergeCell ref="A16:U16"/>
    <mergeCell ref="A8:A9"/>
    <mergeCell ref="B8:B9"/>
    <mergeCell ref="C8:C9"/>
    <mergeCell ref="D5:D7"/>
    <mergeCell ref="E6:E7"/>
    <mergeCell ref="F6:F7"/>
    <mergeCell ref="G6:G7"/>
  </mergeCells>
  <printOptions/>
  <pageMargins left="0.7479166666666667" right="0.5506944444444445" top="0.9840277777777777" bottom="0.9840277777777777" header="0.5118055555555555" footer="0.5118055555555555"/>
  <pageSetup fitToHeight="1" fitToWidth="1" horizontalDpi="600" verticalDpi="600" orientation="landscape" paperSize="9" scale="84" r:id="rId1"/>
  <headerFooter alignWithMargins="0">
    <oddFooter>&amp;C第7页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1">
      <selection activeCell="M26" sqref="M26"/>
    </sheetView>
  </sheetViews>
  <sheetFormatPr defaultColWidth="9.00390625" defaultRowHeight="14.25"/>
  <cols>
    <col min="1" max="3" width="3.50390625" style="1" customWidth="1"/>
    <col min="4" max="4" width="5.375" style="1" customWidth="1"/>
    <col min="5" max="5" width="5.625" style="1" customWidth="1"/>
    <col min="6" max="6" width="7.75390625" style="1" customWidth="1"/>
    <col min="7" max="7" width="7.375" style="1" customWidth="1"/>
    <col min="8" max="8" width="6.00390625" style="1" customWidth="1"/>
    <col min="9" max="9" width="5.875" style="1" customWidth="1"/>
    <col min="10" max="15" width="7.625" style="1" customWidth="1"/>
    <col min="16" max="16" width="8.625" style="1" customWidth="1"/>
    <col min="17" max="19" width="9.625" style="1" customWidth="1"/>
    <col min="20" max="16384" width="9.00390625" style="1" bestFit="1" customWidth="1"/>
  </cols>
  <sheetData>
    <row r="1" spans="1:19" ht="14.25">
      <c r="A1" s="1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212" t="s">
        <v>385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9" s="6" customFormat="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 t="s">
        <v>100</v>
      </c>
    </row>
    <row r="4" spans="1:19" s="6" customFormat="1" ht="14.25">
      <c r="A4" s="59" t="s">
        <v>403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5" t="s">
        <v>0</v>
      </c>
    </row>
    <row r="5" spans="1:19" s="3" customFormat="1" ht="30" customHeight="1">
      <c r="A5" s="146" t="s">
        <v>59</v>
      </c>
      <c r="B5" s="146"/>
      <c r="C5" s="146"/>
      <c r="D5" s="146" t="s">
        <v>60</v>
      </c>
      <c r="E5" s="34" t="s">
        <v>40</v>
      </c>
      <c r="F5" s="9"/>
      <c r="G5" s="9"/>
      <c r="H5" s="35" t="s">
        <v>87</v>
      </c>
      <c r="I5" s="35"/>
      <c r="J5" s="35"/>
      <c r="K5" s="9" t="s">
        <v>88</v>
      </c>
      <c r="L5" s="9"/>
      <c r="M5" s="9"/>
      <c r="N5" s="215" t="s">
        <v>36</v>
      </c>
      <c r="O5" s="215" t="s">
        <v>38</v>
      </c>
      <c r="P5" s="9" t="s">
        <v>46</v>
      </c>
      <c r="Q5" s="9"/>
      <c r="R5" s="9"/>
      <c r="S5" s="9"/>
    </row>
    <row r="6" spans="1:19" s="3" customFormat="1" ht="30" customHeight="1">
      <c r="A6" s="146"/>
      <c r="B6" s="146"/>
      <c r="C6" s="146"/>
      <c r="D6" s="146"/>
      <c r="E6" s="146" t="s">
        <v>71</v>
      </c>
      <c r="F6" s="145" t="s">
        <v>89</v>
      </c>
      <c r="G6" s="145" t="s">
        <v>90</v>
      </c>
      <c r="H6" s="145" t="s">
        <v>71</v>
      </c>
      <c r="I6" s="145" t="s">
        <v>91</v>
      </c>
      <c r="J6" s="145" t="s">
        <v>92</v>
      </c>
      <c r="K6" s="146" t="s">
        <v>71</v>
      </c>
      <c r="L6" s="145" t="s">
        <v>91</v>
      </c>
      <c r="M6" s="145" t="s">
        <v>92</v>
      </c>
      <c r="N6" s="216"/>
      <c r="O6" s="216"/>
      <c r="P6" s="146" t="s">
        <v>71</v>
      </c>
      <c r="Q6" s="145" t="s">
        <v>89</v>
      </c>
      <c r="R6" s="134" t="s">
        <v>90</v>
      </c>
      <c r="S6" s="135"/>
    </row>
    <row r="7" spans="1:19" s="3" customFormat="1" ht="53.25" customHeight="1">
      <c r="A7" s="146"/>
      <c r="B7" s="146"/>
      <c r="C7" s="146"/>
      <c r="D7" s="146"/>
      <c r="E7" s="146"/>
      <c r="F7" s="145"/>
      <c r="G7" s="145"/>
      <c r="H7" s="145"/>
      <c r="I7" s="146"/>
      <c r="J7" s="146"/>
      <c r="K7" s="146"/>
      <c r="L7" s="146"/>
      <c r="M7" s="146"/>
      <c r="N7" s="217"/>
      <c r="O7" s="217"/>
      <c r="P7" s="146"/>
      <c r="Q7" s="145"/>
      <c r="R7" s="30" t="s">
        <v>93</v>
      </c>
      <c r="S7" s="33" t="s">
        <v>94</v>
      </c>
    </row>
    <row r="8" spans="1:19" s="3" customFormat="1" ht="19.5" customHeight="1">
      <c r="A8" s="146" t="s">
        <v>67</v>
      </c>
      <c r="B8" s="146" t="s">
        <v>68</v>
      </c>
      <c r="C8" s="146" t="s">
        <v>69</v>
      </c>
      <c r="D8" s="32" t="s">
        <v>70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1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  <c r="Q8" s="31">
        <v>13</v>
      </c>
      <c r="R8" s="31">
        <v>14</v>
      </c>
      <c r="S8" s="31">
        <v>15</v>
      </c>
    </row>
    <row r="9" spans="1:19" s="3" customFormat="1" ht="24" customHeight="1">
      <c r="A9" s="146"/>
      <c r="B9" s="146"/>
      <c r="C9" s="146"/>
      <c r="D9" s="31" t="s">
        <v>71</v>
      </c>
      <c r="E9" s="30" t="s">
        <v>449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</row>
    <row r="10" spans="1:19" s="3" customFormat="1" ht="24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3" customFormat="1" ht="24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s="3" customFormat="1" ht="24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</row>
    <row r="13" spans="1:19" s="3" customFormat="1" ht="24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</row>
    <row r="14" spans="1:19" s="3" customFormat="1" ht="24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3" customFormat="1" ht="24" customHeight="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3" customFormat="1" ht="19.5" customHeight="1">
      <c r="A16" s="136" t="s">
        <v>376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="3" customFormat="1" ht="19.5" customHeight="1">
      <c r="A17" s="3" t="s">
        <v>96</v>
      </c>
    </row>
    <row r="18" s="3" customFormat="1" ht="19.5" customHeight="1">
      <c r="A18" s="3" t="s">
        <v>57</v>
      </c>
    </row>
    <row r="19" spans="1:19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</sheetData>
  <mergeCells count="21">
    <mergeCell ref="O5:O7"/>
    <mergeCell ref="H6:H7"/>
    <mergeCell ref="N5:N7"/>
    <mergeCell ref="J6:J7"/>
    <mergeCell ref="I6:I7"/>
    <mergeCell ref="M6:M7"/>
    <mergeCell ref="L6:L7"/>
    <mergeCell ref="A16:S16"/>
    <mergeCell ref="A8:A9"/>
    <mergeCell ref="B8:B9"/>
    <mergeCell ref="C8:C9"/>
    <mergeCell ref="A2:S2"/>
    <mergeCell ref="R6:S6"/>
    <mergeCell ref="D5:D7"/>
    <mergeCell ref="E6:E7"/>
    <mergeCell ref="F6:F7"/>
    <mergeCell ref="P6:P7"/>
    <mergeCell ref="Q6:Q7"/>
    <mergeCell ref="A5:C7"/>
    <mergeCell ref="G6:G7"/>
    <mergeCell ref="K6:K7"/>
  </mergeCells>
  <printOptions horizontalCentered="1"/>
  <pageMargins left="0.19652777777777777" right="0.19652777777777777" top="0.5111111111111111" bottom="0.4722222222222222" header="0.5111111111111111" footer="0.5111111111111111"/>
  <pageSetup horizontalDpi="600" verticalDpi="600" orientation="landscape" paperSize="9" r:id="rId1"/>
  <headerFooter alignWithMargins="0">
    <oddFooter>&amp;C第8页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lenovo</cp:lastModifiedBy>
  <cp:lastPrinted>2017-07-27T03:52:03Z</cp:lastPrinted>
  <dcterms:created xsi:type="dcterms:W3CDTF">1996-12-17T01:32:42Z</dcterms:created>
  <dcterms:modified xsi:type="dcterms:W3CDTF">2017-07-28T03:39:45Z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