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tabRatio="691" firstSheet="7" activeTab="9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<sst xmlns="http://schemas.openxmlformats.org/spreadsheetml/2006/main" count="467" uniqueCount="298">
  <si>
    <t>附件2-1</t>
  </si>
  <si>
    <t>部门收支总表</t>
  </si>
  <si>
    <t xml:space="preserve">单位名称：乐昌市林业局    </t>
  </si>
  <si>
    <t>单位:元</t>
  </si>
  <si>
    <t>收                             入</t>
  </si>
  <si>
    <t>支                             出</t>
  </si>
  <si>
    <t xml:space="preserve">项            目 </t>
  </si>
  <si>
    <r>
      <t>2018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</si>
  <si>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</si>
  <si>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</si>
  <si>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</si>
  <si>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</si>
  <si>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</si>
  <si>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</si>
  <si>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</si>
  <si>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</si>
  <si>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</si>
  <si>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</si>
  <si>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</si>
  <si>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</si>
  <si>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</si>
  <si>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</si>
  <si>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</si>
  <si>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</si>
  <si>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</si>
  <si>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</si>
  <si>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</si>
  <si>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</si>
  <si>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</si>
  <si>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</si>
  <si>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</si>
  <si>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</si>
  <si>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</si>
  <si>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</si>
  <si>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</si>
  <si>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</si>
  <si>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</si>
  <si>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</si>
  <si>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</si>
  <si>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</si>
  <si>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</si>
  <si>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</si>
  <si>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</si>
  <si>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</si>
  <si>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</si>
  <si>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</si>
  <si>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</si>
  <si>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</si>
  <si>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</si>
  <si>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</si>
  <si>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</si>
  <si>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</si>
  <si>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</si>
  <si>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</si>
  <si>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</si>
  <si>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单位名称：</t>
  </si>
  <si>
    <t>乐昌市林业局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</si>
  <si>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</si>
  <si>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</si>
  <si>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</si>
  <si>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</si>
  <si>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</si>
  <si>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</si>
  <si>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</si>
  <si>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</si>
  <si>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</si>
  <si>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</si>
  <si>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</si>
  <si>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</si>
  <si>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</si>
  <si>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</si>
  <si>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</si>
  <si>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</si>
  <si>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</si>
  <si>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</si>
  <si>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</si>
  <si>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</si>
  <si>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</si>
  <si>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</si>
  <si>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</si>
  <si>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一般公共服务支出</t>
  </si>
  <si>
    <t xml:space="preserve">  政府办公厅（室）及相关机构事务</t>
  </si>
  <si>
    <t xml:space="preserve">    其他政府办公厅（室）及相关机构事务支出</t>
  </si>
  <si>
    <t xml:space="preserve">  党委办公厅（室）及相关机构事务</t>
  </si>
  <si>
    <t xml:space="preserve">    其他党委办公厅（室）及相关机构事务支出</t>
  </si>
  <si>
    <t>社会保障和就业支出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</si>
  <si>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</si>
  <si>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</si>
  <si>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</si>
  <si>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其他行政事业单位离退休支出</t>
  </si>
  <si>
    <t>医疗卫生与计划生育支出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</si>
  <si>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</si>
  <si>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</si>
  <si>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</si>
  <si>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</si>
  <si>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节能环保支出</t>
  </si>
  <si>
    <t xml:space="preserve">  自然生态保护</t>
  </si>
  <si>
    <t xml:space="preserve">    其他自然生态保护支出</t>
  </si>
  <si>
    <t>农林水支出</t>
  </si>
  <si>
    <t xml:space="preserve">  林业</t>
  </si>
  <si>
    <t xml:space="preserve">    行政运行</t>
  </si>
  <si>
    <t xml:space="preserve">    林业事业机构</t>
  </si>
  <si>
    <t xml:space="preserve">    生态公益林效益补偿资金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</si>
  <si>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</si>
  <si>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</si>
  <si>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</si>
  <si>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</si>
  <si>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</si>
  <si>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</si>
  <si>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</si>
  <si>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</si>
  <si>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</si>
  <si>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</si>
  <si>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</si>
  <si>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单位名称：乐昌市林业局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</si>
  <si>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</si>
  <si>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</si>
  <si>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</si>
  <si>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</si>
  <si>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</si>
  <si>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</si>
  <si>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</si>
  <si>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</si>
  <si>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</si>
  <si>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 xml:space="preserve">    基本工资</t>
  </si>
  <si>
    <t xml:space="preserve">    津贴补贴</t>
  </si>
  <si>
    <t xml:space="preserve">    奖金</t>
  </si>
  <si>
    <t xml:space="preserve">    住房公积金</t>
  </si>
  <si>
    <t>商品和服务支出</t>
  </si>
  <si>
    <t xml:space="preserve">    办公费</t>
  </si>
  <si>
    <t xml:space="preserve">    水费</t>
  </si>
  <si>
    <t xml:space="preserve">    电费</t>
  </si>
  <si>
    <t xml:space="preserve">    邮电费</t>
  </si>
  <si>
    <t xml:space="preserve">    差旅费</t>
  </si>
  <si>
    <t xml:space="preserve">    维（修）护费</t>
  </si>
  <si>
    <t xml:space="preserve">    会议费</t>
  </si>
  <si>
    <t xml:space="preserve">    培训费</t>
  </si>
  <si>
    <t xml:space="preserve">    公务接待费</t>
  </si>
  <si>
    <t xml:space="preserve">    工会经费</t>
  </si>
  <si>
    <t xml:space="preserve">    公务用车运行维护费</t>
  </si>
  <si>
    <t xml:space="preserve">    其他交通费用</t>
  </si>
  <si>
    <t>对个人和家庭的补助</t>
  </si>
  <si>
    <t xml:space="preserve">    退休费</t>
  </si>
  <si>
    <t xml:space="preserve">    生活补助</t>
  </si>
  <si>
    <t xml:space="preserve">    医疗费补助</t>
  </si>
  <si>
    <t xml:space="preserve">    其他对个人和家庭的补助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</si>
  <si>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</si>
  <si>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</si>
  <si>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</si>
  <si>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</si>
  <si>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</si>
  <si>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</si>
  <si>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</si>
  <si>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</si>
  <si>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森林二类调查</t>
  </si>
  <si>
    <t>森林防火物资购置</t>
  </si>
  <si>
    <t>森林防火远程视频监控</t>
  </si>
  <si>
    <t>山林调处工作经费</t>
  </si>
  <si>
    <t>生态公益林政策性森林保险</t>
  </si>
  <si>
    <t>商品林政策性森林保险</t>
  </si>
  <si>
    <t>义务植树活动经费</t>
  </si>
  <si>
    <t>生态景观林带用地租金</t>
  </si>
  <si>
    <t>林木防火专业队工作经费</t>
  </si>
  <si>
    <t>森林防火车辆运行费及服装费</t>
  </si>
  <si>
    <t>林达实业总公司退休干部职工医疗费补贴</t>
  </si>
  <si>
    <t>乐昌市松香厂退休干部职工医疗费补贴</t>
  </si>
  <si>
    <t>非税征收经费</t>
  </si>
  <si>
    <t>护林e通管理系统</t>
  </si>
  <si>
    <t>林业系统党委2018年党建工作经费</t>
  </si>
  <si>
    <t>护林员经费</t>
  </si>
  <si>
    <t>森林防火专业队人员经费</t>
  </si>
  <si>
    <t>乐昌市大瑶山林场生产经营费用</t>
  </si>
  <si>
    <t>乐昌市龙山林场生产经营费用</t>
  </si>
  <si>
    <t>生态公益林效益补偿资金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</si>
  <si>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</si>
  <si>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</si>
  <si>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</si>
  <si>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</si>
  <si>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</si>
  <si>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</si>
  <si>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</si>
  <si>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</si>
  <si>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</si>
  <si>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</si>
  <si>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</si>
  <si>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</si>
  <si>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</si>
  <si>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</si>
  <si>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</si>
  <si>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</si>
  <si>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</si>
  <si>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</si>
  <si>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</si>
  <si>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</si>
  <si>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</si>
  <si>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</si>
  <si>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</si>
  <si>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</si>
  <si>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</si>
  <si>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</si>
  <si>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</si>
  <si>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</si>
  <si>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</si>
  <si>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</si>
  <si>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</si>
  <si>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</si>
  <si>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</si>
  <si>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</si>
  <si>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</si>
  <si>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</si>
  <si>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</si>
  <si>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</si>
  <si>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</si>
  <si>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</si>
  <si>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</si>
  <si>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</si>
  <si>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</si>
  <si>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</si>
  <si>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</si>
  <si>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</si>
  <si>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</si>
  <si>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</si>
  <si>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</si>
  <si>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</si>
  <si>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</si>
  <si>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</si>
  <si>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</si>
  <si>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</si>
  <si>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</si>
  <si>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</si>
  <si>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</si>
  <si>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</si>
  <si>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</si>
  <si>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</si>
  <si>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</si>
  <si>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</si>
  <si>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</si>
  <si>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</si>
  <si>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</si>
  <si>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</si>
  <si>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</si>
  <si>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</si>
  <si>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</si>
  <si>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</si>
  <si>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</si>
  <si>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</si>
  <si>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</si>
  <si>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</si>
  <si>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</si>
  <si>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</si>
  <si>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</si>
  <si>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</si>
  <si>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</si>
  <si>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</si>
  <si>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</si>
  <si>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</si>
  <si>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</si>
  <si>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</si>
  <si>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</si>
  <si>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</si>
  <si>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</si>
  <si>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</si>
  <si>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</si>
  <si>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</si>
  <si>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</si>
  <si>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</si>
  <si>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</si>
  <si>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</si>
  <si>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</si>
  <si>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</si>
  <si>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</si>
  <si>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</si>
  <si>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</si>
  <si>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</si>
  <si>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</si>
  <si>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</si>
  <si>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</si>
  <si>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附件2-9</t>
  </si>
  <si>
    <t>一般公共预算项目支出表</t>
  </si>
  <si>
    <t>合 计</t>
  </si>
  <si>
    <t>委托业务费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</si>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</sst>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2"/>
      <name val="宋体"/>
      <family val="0"/>
    </font>
    <font>
      <sz val="12"/>
      <name val="黑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5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7" fillId="10" borderId="6" applyNumberFormat="0" applyAlignment="0" applyProtection="0"/>
    <xf numFmtId="0" fontId="32" fillId="10" borderId="1" applyNumberFormat="0" applyAlignment="0" applyProtection="0"/>
    <xf numFmtId="0" fontId="40" fillId="11" borderId="7" applyNumberFormat="0" applyAlignment="0" applyProtection="0"/>
    <xf numFmtId="0" fontId="7" fillId="3" borderId="0" applyNumberFormat="0" applyBorder="0" applyAlignment="0" applyProtection="0"/>
    <xf numFmtId="0" fontId="30" fillId="12" borderId="0" applyNumberFormat="0" applyBorder="0" applyAlignment="0" applyProtection="0"/>
    <xf numFmtId="0" fontId="27" fillId="0" borderId="8" applyNumberFormat="0" applyFill="0" applyAlignment="0" applyProtection="0"/>
    <xf numFmtId="0" fontId="0" fillId="0" borderId="0" applyNumberFormat="0" applyFont="0" applyFill="0" applyBorder="0" applyAlignment="0" applyProtection="0"/>
    <xf numFmtId="0" fontId="31" fillId="0" borderId="9" applyNumberFormat="0" applyFill="0" applyAlignment="0" applyProtection="0"/>
    <xf numFmtId="0" fontId="38" fillId="2" borderId="0" applyNumberFormat="0" applyBorder="0" applyAlignment="0" applyProtection="0"/>
    <xf numFmtId="0" fontId="42" fillId="13" borderId="0" applyNumberFormat="0" applyBorder="0" applyAlignment="0" applyProtection="0"/>
    <xf numFmtId="0" fontId="7" fillId="14" borderId="0" applyNumberFormat="0" applyBorder="0" applyAlignment="0" applyProtection="0"/>
    <xf numFmtId="0" fontId="3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30" fillId="18" borderId="0" applyNumberFormat="0" applyBorder="0" applyAlignment="0" applyProtection="0"/>
    <xf numFmtId="0" fontId="3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0" fillId="20" borderId="0" applyNumberFormat="0" applyBorder="0" applyAlignment="0" applyProtection="0"/>
    <xf numFmtId="0" fontId="7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7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1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68" applyFont="1" applyAlignment="1">
      <alignment horizontal="center"/>
      <protection/>
    </xf>
    <xf numFmtId="0" fontId="3" fillId="0" borderId="0" xfId="68" applyFont="1" applyAlignment="1">
      <alignment horizontal="center"/>
      <protection/>
    </xf>
    <xf numFmtId="0" fontId="4" fillId="0" borderId="0" xfId="68" applyFont="1" applyAlignment="1">
      <alignment horizontal="left"/>
      <protection/>
    </xf>
    <xf numFmtId="0" fontId="5" fillId="0" borderId="0" xfId="68">
      <alignment/>
      <protection/>
    </xf>
    <xf numFmtId="0" fontId="6" fillId="0" borderId="0" xfId="68" applyFont="1" applyAlignment="1">
      <alignment horizontal="right"/>
      <protection/>
    </xf>
    <xf numFmtId="0" fontId="7" fillId="0" borderId="10" xfId="68" applyFont="1" applyFill="1" applyBorder="1" applyAlignment="1">
      <alignment horizontal="center" vertical="center" wrapText="1" shrinkToFit="1"/>
      <protection/>
    </xf>
    <xf numFmtId="0" fontId="7" fillId="0" borderId="10" xfId="68" applyFont="1" applyFill="1" applyBorder="1" applyAlignment="1">
      <alignment horizontal="center" vertical="center" shrinkToFit="1"/>
      <protection/>
    </xf>
    <xf numFmtId="4" fontId="7" fillId="0" borderId="10" xfId="68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8" fillId="0" borderId="0" xfId="67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67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1" fillId="0" borderId="0" xfId="45" applyNumberFormat="1" applyFont="1" applyFill="1" applyBorder="1" applyAlignment="1">
      <alignment horizontal="center" vertical="center" wrapText="1" shrinkToFit="1"/>
    </xf>
    <xf numFmtId="0" fontId="12" fillId="0" borderId="0" xfId="45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1" xfId="45" applyFont="1" applyFill="1" applyBorder="1" applyAlignment="1">
      <alignment horizontal="center" vertical="center" wrapText="1" shrinkToFit="1"/>
    </xf>
    <xf numFmtId="0" fontId="13" fillId="24" borderId="10" xfId="45" applyFont="1" applyFill="1" applyBorder="1" applyAlignment="1">
      <alignment horizontal="center" vertical="center" wrapText="1" shrinkToFit="1"/>
    </xf>
    <xf numFmtId="0" fontId="13" fillId="24" borderId="10" xfId="45" applyNumberFormat="1" applyFont="1" applyFill="1" applyBorder="1" applyAlignment="1">
      <alignment horizontal="center" vertical="center" wrapText="1" shrinkToFit="1"/>
    </xf>
    <xf numFmtId="0" fontId="13" fillId="0" borderId="12" xfId="45" applyNumberFormat="1" applyFont="1" applyFill="1" applyBorder="1" applyAlignment="1">
      <alignment horizontal="center" vertical="center" shrinkToFit="1"/>
    </xf>
    <xf numFmtId="4" fontId="14" fillId="0" borderId="12" xfId="45" applyNumberFormat="1" applyFont="1" applyFill="1" applyBorder="1" applyAlignment="1">
      <alignment/>
    </xf>
    <xf numFmtId="0" fontId="14" fillId="0" borderId="10" xfId="45" applyNumberFormat="1" applyFont="1" applyFill="1" applyBorder="1" applyAlignment="1">
      <alignment horizontal="left" vertical="center" shrinkToFit="1"/>
    </xf>
    <xf numFmtId="4" fontId="14" fillId="0" borderId="10" xfId="45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1" fillId="0" borderId="0" xfId="45" applyNumberFormat="1" applyFont="1" applyFill="1" applyBorder="1" applyAlignment="1">
      <alignment horizontal="right" vertical="center" wrapText="1" shrinkToFit="1"/>
    </xf>
    <xf numFmtId="0" fontId="12" fillId="0" borderId="0" xfId="45" applyNumberFormat="1" applyFont="1" applyFill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13" fillId="24" borderId="10" xfId="45" applyFont="1" applyFill="1" applyBorder="1" applyAlignment="1">
      <alignment horizontal="right" vertical="center" wrapText="1" shrinkToFit="1"/>
    </xf>
    <xf numFmtId="0" fontId="13" fillId="24" borderId="10" xfId="45" applyNumberFormat="1" applyFont="1" applyFill="1" applyBorder="1" applyAlignment="1">
      <alignment horizontal="right" vertical="center" wrapText="1" shrinkToFit="1"/>
    </xf>
    <xf numFmtId="0" fontId="13" fillId="0" borderId="10" xfId="45" applyNumberFormat="1" applyFont="1" applyFill="1" applyBorder="1" applyAlignment="1">
      <alignment horizontal="center" vertical="center" shrinkToFit="1"/>
    </xf>
    <xf numFmtId="4" fontId="14" fillId="0" borderId="10" xfId="45" applyNumberFormat="1" applyFont="1" applyFill="1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15" fillId="0" borderId="0" xfId="69" applyFont="1" applyAlignment="1">
      <alignment horizontal="center"/>
      <protection/>
    </xf>
    <xf numFmtId="0" fontId="16" fillId="0" borderId="0" xfId="69" applyFont="1" applyAlignment="1">
      <alignment horizontal="center"/>
      <protection/>
    </xf>
    <xf numFmtId="0" fontId="4" fillId="0" borderId="0" xfId="69" applyFont="1">
      <alignment/>
      <protection/>
    </xf>
    <xf numFmtId="0" fontId="5" fillId="0" borderId="0" xfId="69">
      <alignment/>
      <protection/>
    </xf>
    <xf numFmtId="0" fontId="6" fillId="0" borderId="0" xfId="69" applyFont="1" applyAlignment="1">
      <alignment horizontal="right"/>
      <protection/>
    </xf>
    <xf numFmtId="0" fontId="4" fillId="24" borderId="10" xfId="69" applyFont="1" applyFill="1" applyBorder="1" applyAlignment="1">
      <alignment horizontal="center" vertical="center" wrapText="1" shrinkToFit="1"/>
      <protection/>
    </xf>
    <xf numFmtId="0" fontId="4" fillId="24" borderId="10" xfId="69" applyFont="1" applyFill="1" applyBorder="1" applyAlignment="1">
      <alignment horizontal="center" vertical="center" shrinkToFit="1"/>
      <protection/>
    </xf>
    <xf numFmtId="4" fontId="4" fillId="24" borderId="10" xfId="69" applyNumberFormat="1" applyFont="1" applyFill="1" applyBorder="1" applyAlignment="1">
      <alignment horizontal="right" vertical="center" shrinkToFit="1"/>
      <protection/>
    </xf>
    <xf numFmtId="0" fontId="4" fillId="24" borderId="10" xfId="69" applyFont="1" applyFill="1" applyBorder="1" applyAlignment="1">
      <alignment horizontal="left" vertical="center" shrinkToFit="1"/>
      <protection/>
    </xf>
    <xf numFmtId="0" fontId="17" fillId="0" borderId="0" xfId="70" applyFont="1" applyAlignment="1">
      <alignment horizontal="center"/>
      <protection/>
    </xf>
    <xf numFmtId="0" fontId="18" fillId="0" borderId="0" xfId="70" applyFont="1">
      <alignment/>
      <protection/>
    </xf>
    <xf numFmtId="0" fontId="19" fillId="0" borderId="0" xfId="70" applyFont="1">
      <alignment/>
      <protection/>
    </xf>
    <xf numFmtId="0" fontId="18" fillId="0" borderId="0" xfId="70" applyFont="1" applyAlignment="1">
      <alignment horizontal="center"/>
      <protection/>
    </xf>
    <xf numFmtId="0" fontId="18" fillId="0" borderId="0" xfId="70" applyFont="1" applyAlignment="1">
      <alignment horizontal="right"/>
      <protection/>
    </xf>
    <xf numFmtId="0" fontId="18" fillId="24" borderId="10" xfId="70" applyFont="1" applyFill="1" applyBorder="1" applyAlignment="1">
      <alignment horizontal="center" vertical="center"/>
      <protection/>
    </xf>
    <xf numFmtId="0" fontId="18" fillId="24" borderId="10" xfId="70" applyFont="1" applyFill="1" applyBorder="1" applyAlignment="1">
      <alignment horizontal="center" vertical="center" wrapText="1"/>
      <protection/>
    </xf>
    <xf numFmtId="0" fontId="18" fillId="24" borderId="10" xfId="70" applyFont="1" applyFill="1" applyBorder="1" applyAlignment="1">
      <alignment horizontal="left" vertical="center"/>
      <protection/>
    </xf>
    <xf numFmtId="4" fontId="18" fillId="24" borderId="10" xfId="70" applyNumberFormat="1" applyFont="1" applyFill="1" applyBorder="1" applyAlignment="1">
      <alignment horizontal="right" vertical="center" shrinkToFit="1"/>
      <protection/>
    </xf>
    <xf numFmtId="0" fontId="18" fillId="24" borderId="10" xfId="70" applyFont="1" applyFill="1" applyBorder="1" applyAlignment="1">
      <alignment horizontal="right" vertical="center" shrinkToFit="1"/>
      <protection/>
    </xf>
    <xf numFmtId="0" fontId="18" fillId="24" borderId="10" xfId="70" applyFont="1" applyFill="1" applyBorder="1" applyAlignment="1">
      <alignment horizontal="left" vertical="center" shrinkToFit="1"/>
      <protection/>
    </xf>
    <xf numFmtId="0" fontId="20" fillId="24" borderId="10" xfId="70" applyFont="1" applyFill="1" applyBorder="1" applyAlignment="1">
      <alignment horizontal="center" vertical="center"/>
      <protection/>
    </xf>
    <xf numFmtId="4" fontId="20" fillId="24" borderId="10" xfId="70" applyNumberFormat="1" applyFont="1" applyFill="1" applyBorder="1" applyAlignment="1">
      <alignment horizontal="right" vertical="center" shrinkToFit="1"/>
      <protection/>
    </xf>
    <xf numFmtId="0" fontId="20" fillId="24" borderId="10" xfId="70" applyFont="1" applyFill="1" applyBorder="1" applyAlignment="1">
      <alignment vertical="center"/>
      <protection/>
    </xf>
    <xf numFmtId="0" fontId="18" fillId="24" borderId="10" xfId="70" applyFont="1" applyFill="1" applyBorder="1" applyAlignment="1">
      <alignment vertical="center"/>
      <protection/>
    </xf>
    <xf numFmtId="0" fontId="14" fillId="0" borderId="0" xfId="45" applyNumberFormat="1" applyFont="1" applyFill="1" applyBorder="1" applyAlignment="1">
      <alignment horizontal="right" vertical="center"/>
    </xf>
    <xf numFmtId="0" fontId="21" fillId="24" borderId="12" xfId="45" applyFont="1" applyFill="1" applyBorder="1" applyAlignment="1">
      <alignment horizontal="center" vertical="center" wrapText="1" shrinkToFit="1"/>
    </xf>
    <xf numFmtId="0" fontId="21" fillId="24" borderId="13" xfId="45" applyFont="1" applyFill="1" applyBorder="1" applyAlignment="1">
      <alignment horizontal="center" vertical="center" wrapText="1" shrinkToFit="1"/>
    </xf>
    <xf numFmtId="0" fontId="21" fillId="24" borderId="14" xfId="45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21" fillId="24" borderId="15" xfId="45" applyFont="1" applyFill="1" applyBorder="1" applyAlignment="1">
      <alignment horizontal="center" vertical="center" wrapText="1" shrinkToFit="1"/>
    </xf>
    <xf numFmtId="0" fontId="21" fillId="24" borderId="16" xfId="45" applyFont="1" applyFill="1" applyBorder="1" applyAlignment="1">
      <alignment horizontal="center" vertical="center" wrapText="1" shrinkToFit="1"/>
    </xf>
    <xf numFmtId="0" fontId="21" fillId="24" borderId="17" xfId="45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21" fillId="24" borderId="18" xfId="45" applyFont="1" applyFill="1" applyBorder="1" applyAlignment="1">
      <alignment horizontal="center" vertical="center" wrapText="1" shrinkToFit="1"/>
    </xf>
    <xf numFmtId="0" fontId="21" fillId="24" borderId="19" xfId="45" applyNumberFormat="1" applyFont="1" applyFill="1" applyBorder="1" applyAlignment="1">
      <alignment horizontal="center" vertical="center" wrapText="1" shrinkToFit="1"/>
    </xf>
    <xf numFmtId="0" fontId="21" fillId="24" borderId="20" xfId="45" applyFont="1" applyFill="1" applyBorder="1" applyAlignment="1">
      <alignment horizontal="center" vertical="center" wrapText="1" shrinkToFit="1"/>
    </xf>
    <xf numFmtId="4" fontId="14" fillId="0" borderId="12" xfId="45" applyNumberFormat="1" applyFont="1" applyFill="1" applyBorder="1" applyAlignment="1">
      <alignment horizontal="right"/>
    </xf>
    <xf numFmtId="4" fontId="14" fillId="0" borderId="17" xfId="45" applyNumberFormat="1" applyFont="1" applyFill="1" applyBorder="1" applyAlignment="1">
      <alignment/>
    </xf>
    <xf numFmtId="0" fontId="14" fillId="0" borderId="21" xfId="45" applyNumberFormat="1" applyFont="1" applyFill="1" applyBorder="1" applyAlignment="1">
      <alignment horizontal="left" vertical="center" shrinkToFit="1"/>
    </xf>
    <xf numFmtId="0" fontId="14" fillId="24" borderId="12" xfId="45" applyFont="1" applyFill="1" applyBorder="1" applyAlignment="1">
      <alignment horizontal="center" vertical="center" wrapText="1" shrinkToFit="1"/>
    </xf>
    <xf numFmtId="0" fontId="14" fillId="24" borderId="13" xfId="45" applyFont="1" applyFill="1" applyBorder="1" applyAlignment="1">
      <alignment horizontal="center" vertical="center" wrapText="1" shrinkToFit="1"/>
    </xf>
    <xf numFmtId="0" fontId="14" fillId="24" borderId="14" xfId="45" applyFont="1" applyFill="1" applyBorder="1" applyAlignment="1">
      <alignment horizontal="center" vertical="center" wrapText="1" shrinkToFit="1"/>
    </xf>
    <xf numFmtId="0" fontId="14" fillId="24" borderId="16" xfId="45" applyFont="1" applyFill="1" applyBorder="1" applyAlignment="1">
      <alignment horizontal="center" vertical="center" wrapText="1" shrinkToFit="1"/>
    </xf>
    <xf numFmtId="0" fontId="14" fillId="24" borderId="15" xfId="45" applyFont="1" applyFill="1" applyBorder="1" applyAlignment="1">
      <alignment horizontal="center" vertical="center" wrapText="1" shrinkToFit="1"/>
    </xf>
    <xf numFmtId="0" fontId="14" fillId="24" borderId="18" xfId="45" applyFont="1" applyFill="1" applyBorder="1" applyAlignment="1">
      <alignment horizontal="center" vertical="center" wrapText="1" shrinkToFit="1"/>
    </xf>
    <xf numFmtId="0" fontId="14" fillId="24" borderId="19" xfId="45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vertical="center"/>
    </xf>
    <xf numFmtId="0" fontId="14" fillId="0" borderId="0" xfId="45" applyNumberFormat="1" applyFont="1" applyFill="1" applyBorder="1" applyAlignment="1">
      <alignment horizontal="left" vertical="center" shrinkToFit="1"/>
    </xf>
    <xf numFmtId="0" fontId="22" fillId="0" borderId="0" xfId="15" applyFont="1" applyAlignment="1">
      <alignment horizontal="center"/>
      <protection/>
    </xf>
    <xf numFmtId="0" fontId="4" fillId="0" borderId="0" xfId="15" applyFont="1" applyAlignment="1">
      <alignment horizontal="left"/>
      <protection/>
    </xf>
    <xf numFmtId="0" fontId="45" fillId="0" borderId="0" xfId="15" applyFont="1">
      <alignment/>
      <protection/>
    </xf>
    <xf numFmtId="0" fontId="5" fillId="0" borderId="0" xfId="15">
      <alignment/>
      <protection/>
    </xf>
    <xf numFmtId="0" fontId="4" fillId="0" borderId="0" xfId="15" applyFont="1" applyAlignment="1">
      <alignment horizontal="center"/>
      <protection/>
    </xf>
    <xf numFmtId="0" fontId="7" fillId="24" borderId="10" xfId="15" applyFont="1" applyFill="1" applyBorder="1" applyAlignment="1">
      <alignment horizontal="center" vertical="center" shrinkToFit="1"/>
      <protection/>
    </xf>
    <xf numFmtId="0" fontId="7" fillId="24" borderId="10" xfId="15" applyFont="1" applyFill="1" applyBorder="1" applyAlignment="1">
      <alignment horizontal="center" vertical="center" wrapText="1" shrinkToFit="1"/>
      <protection/>
    </xf>
    <xf numFmtId="4" fontId="7" fillId="24" borderId="10" xfId="15" applyNumberFormat="1" applyFont="1" applyFill="1" applyBorder="1" applyAlignment="1">
      <alignment horizontal="right" vertical="center" shrinkToFit="1"/>
      <protection/>
    </xf>
    <xf numFmtId="0" fontId="7" fillId="24" borderId="10" xfId="15" applyFont="1" applyFill="1" applyBorder="1" applyAlignment="1">
      <alignment horizontal="left" vertical="center" shrinkToFit="1"/>
      <protection/>
    </xf>
    <xf numFmtId="4" fontId="7" fillId="24" borderId="22" xfId="15" applyNumberFormat="1" applyFont="1" applyFill="1" applyBorder="1" applyAlignment="1">
      <alignment horizontal="right" vertical="center" shrinkToFit="1"/>
      <protection/>
    </xf>
    <xf numFmtId="0" fontId="7" fillId="24" borderId="10" xfId="15" applyFont="1" applyFill="1" applyBorder="1" applyAlignment="1">
      <alignment horizontal="right" vertical="center" shrinkToFit="1"/>
      <protection/>
    </xf>
    <xf numFmtId="0" fontId="7" fillId="24" borderId="22" xfId="15" applyFont="1" applyFill="1" applyBorder="1" applyAlignment="1">
      <alignment horizontal="right" vertical="center" shrinkToFit="1"/>
      <protection/>
    </xf>
    <xf numFmtId="0" fontId="4" fillId="0" borderId="0" xfId="15" applyFont="1" applyAlignment="1">
      <alignment horizontal="right"/>
      <protection/>
    </xf>
    <xf numFmtId="0" fontId="22" fillId="0" borderId="0" xfId="66" applyFont="1" applyAlignment="1">
      <alignment horizontal="center"/>
      <protection/>
    </xf>
    <xf numFmtId="0" fontId="4" fillId="0" borderId="0" xfId="66" applyFont="1" applyAlignment="1">
      <alignment horizontal="left"/>
      <protection/>
    </xf>
    <xf numFmtId="0" fontId="45" fillId="0" borderId="0" xfId="66" applyFont="1">
      <alignment/>
      <protection/>
    </xf>
    <xf numFmtId="0" fontId="5" fillId="0" borderId="0" xfId="66">
      <alignment/>
      <protection/>
    </xf>
    <xf numFmtId="0" fontId="4" fillId="0" borderId="0" xfId="66" applyFont="1" applyAlignment="1">
      <alignment horizontal="center"/>
      <protection/>
    </xf>
    <xf numFmtId="0" fontId="7" fillId="24" borderId="23" xfId="66" applyFont="1" applyFill="1" applyBorder="1" applyAlignment="1">
      <alignment horizontal="center" vertical="center" shrinkToFit="1"/>
      <protection/>
    </xf>
    <xf numFmtId="0" fontId="7" fillId="24" borderId="24" xfId="66" applyFont="1" applyFill="1" applyBorder="1" applyAlignment="1">
      <alignment horizontal="center" vertical="center" shrinkToFit="1"/>
      <protection/>
    </xf>
    <xf numFmtId="0" fontId="7" fillId="24" borderId="24" xfId="66" applyFont="1" applyFill="1" applyBorder="1" applyAlignment="1">
      <alignment horizontal="center" vertical="center" wrapText="1" shrinkToFit="1"/>
      <protection/>
    </xf>
    <xf numFmtId="0" fontId="7" fillId="24" borderId="25" xfId="66" applyFont="1" applyFill="1" applyBorder="1" applyAlignment="1">
      <alignment horizontal="center" vertical="center" wrapText="1" shrinkToFit="1"/>
      <protection/>
    </xf>
    <xf numFmtId="0" fontId="7" fillId="24" borderId="16" xfId="66" applyFont="1" applyFill="1" applyBorder="1" applyAlignment="1">
      <alignment horizontal="center" vertical="center" wrapText="1" shrinkToFit="1"/>
      <protection/>
    </xf>
    <xf numFmtId="0" fontId="7" fillId="24" borderId="16" xfId="66" applyFont="1" applyFill="1" applyBorder="1" applyAlignment="1">
      <alignment horizontal="center" vertical="center" shrinkToFit="1"/>
      <protection/>
    </xf>
    <xf numFmtId="0" fontId="7" fillId="24" borderId="25" xfId="66" applyFont="1" applyFill="1" applyBorder="1" applyAlignment="1">
      <alignment horizontal="center" vertical="center" shrinkToFit="1"/>
      <protection/>
    </xf>
    <xf numFmtId="4" fontId="7" fillId="24" borderId="16" xfId="66" applyNumberFormat="1" applyFont="1" applyFill="1" applyBorder="1" applyAlignment="1">
      <alignment horizontal="right" vertical="center" shrinkToFit="1"/>
      <protection/>
    </xf>
    <xf numFmtId="0" fontId="7" fillId="24" borderId="25" xfId="66" applyFont="1" applyFill="1" applyBorder="1" applyAlignment="1">
      <alignment horizontal="left" vertical="center" shrinkToFit="1"/>
      <protection/>
    </xf>
    <xf numFmtId="0" fontId="7" fillId="24" borderId="16" xfId="66" applyFont="1" applyFill="1" applyBorder="1" applyAlignment="1">
      <alignment horizontal="left" vertical="center" shrinkToFit="1"/>
      <protection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0" fontId="7" fillId="24" borderId="16" xfId="66" applyFont="1" applyFill="1" applyBorder="1" applyAlignment="1">
      <alignment horizontal="right" vertical="center" shrinkToFit="1"/>
      <protection/>
    </xf>
    <xf numFmtId="0" fontId="7" fillId="0" borderId="25" xfId="66" applyFont="1" applyBorder="1" applyAlignment="1">
      <alignment horizontal="left" vertical="center" shrinkToFit="1"/>
      <protection/>
    </xf>
    <xf numFmtId="0" fontId="7" fillId="0" borderId="16" xfId="66" applyFont="1" applyBorder="1" applyAlignment="1">
      <alignment horizontal="left" vertical="center" shrinkToFit="1"/>
      <protection/>
    </xf>
    <xf numFmtId="4" fontId="7" fillId="0" borderId="16" xfId="66" applyNumberFormat="1" applyFont="1" applyBorder="1" applyAlignment="1">
      <alignment horizontal="right" vertical="center" shrinkToFit="1"/>
      <protection/>
    </xf>
    <xf numFmtId="0" fontId="7" fillId="0" borderId="16" xfId="66" applyFont="1" applyBorder="1" applyAlignment="1">
      <alignment horizontal="right" vertical="center" shrinkToFit="1"/>
      <protection/>
    </xf>
    <xf numFmtId="0" fontId="4" fillId="0" borderId="0" xfId="66" applyFont="1" applyAlignment="1">
      <alignment horizontal="right"/>
      <protection/>
    </xf>
    <xf numFmtId="0" fontId="6" fillId="0" borderId="0" xfId="66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1" fillId="0" borderId="0" xfId="65" applyNumberFormat="1" applyFont="1" applyFill="1" applyBorder="1" applyAlignment="1">
      <alignment horizontal="center" vertical="center" wrapText="1" shrinkToFit="1"/>
    </xf>
    <xf numFmtId="0" fontId="14" fillId="0" borderId="0" xfId="65" applyNumberFormat="1" applyFont="1" applyFill="1" applyBorder="1" applyAlignment="1">
      <alignment horizontal="left" vertical="center"/>
    </xf>
    <xf numFmtId="0" fontId="12" fillId="0" borderId="0" xfId="65" applyNumberFormat="1" applyFont="1" applyFill="1" applyBorder="1" applyAlignment="1">
      <alignment/>
    </xf>
    <xf numFmtId="0" fontId="14" fillId="0" borderId="0" xfId="65" applyNumberFormat="1" applyFont="1" applyFill="1" applyBorder="1" applyAlignment="1">
      <alignment vertical="center"/>
    </xf>
    <xf numFmtId="0" fontId="14" fillId="0" borderId="0" xfId="65" applyNumberFormat="1" applyFont="1" applyFill="1" applyBorder="1" applyAlignment="1">
      <alignment horizontal="right" vertical="center"/>
    </xf>
    <xf numFmtId="0" fontId="23" fillId="24" borderId="13" xfId="65" applyFont="1" applyFill="1" applyBorder="1" applyAlignment="1">
      <alignment horizontal="center" vertical="center" wrapText="1" shrinkToFit="1"/>
    </xf>
    <xf numFmtId="0" fontId="23" fillId="24" borderId="16" xfId="65" applyFont="1" applyFill="1" applyBorder="1" applyAlignment="1">
      <alignment horizontal="center" vertical="center" wrapText="1" shrinkToFit="1"/>
    </xf>
    <xf numFmtId="0" fontId="23" fillId="24" borderId="19" xfId="65" applyFont="1" applyFill="1" applyBorder="1" applyAlignment="1">
      <alignment horizontal="center" vertical="center" wrapText="1" shrinkToFit="1"/>
    </xf>
    <xf numFmtId="0" fontId="24" fillId="24" borderId="19" xfId="65" applyFont="1" applyFill="1" applyBorder="1" applyAlignment="1">
      <alignment horizontal="center" vertical="center" wrapText="1" shrinkToFit="1"/>
    </xf>
    <xf numFmtId="0" fontId="23" fillId="24" borderId="19" xfId="65" applyFont="1" applyFill="1" applyBorder="1" applyAlignment="1">
      <alignment horizontal="left" vertical="center" wrapText="1" shrinkToFit="1"/>
    </xf>
    <xf numFmtId="4" fontId="23" fillId="0" borderId="19" xfId="65" applyNumberFormat="1" applyFont="1" applyBorder="1" applyAlignment="1">
      <alignment horizontal="center" shrinkToFit="1"/>
    </xf>
    <xf numFmtId="4" fontId="23" fillId="0" borderId="19" xfId="65" applyNumberFormat="1" applyFont="1" applyBorder="1" applyAlignment="1">
      <alignment horizontal="right"/>
    </xf>
    <xf numFmtId="0" fontId="23" fillId="24" borderId="19" xfId="65" applyFont="1" applyFill="1" applyBorder="1" applyAlignment="1">
      <alignment horizontal="right" vertical="center" wrapText="1" shrinkToFit="1"/>
    </xf>
  </cellXfs>
  <cellStyles count="57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Sheet2_1" xfId="66"/>
    <cellStyle name="常规_Sheet3" xfId="67"/>
    <cellStyle name="常规_Sheet9" xfId="68"/>
    <cellStyle name="常规_Sheet3_Sheet11" xfId="69"/>
    <cellStyle name="常规_Sheet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workbookViewId="0" topLeftCell="A1">
      <selection activeCell="E26" sqref="E26"/>
    </sheetView>
  </sheetViews>
  <sheetFormatPr defaultColWidth="9.00390625" defaultRowHeight="14.25"/>
  <cols>
    <col min="1" max="1" width="35.00390625" style="0" customWidth="1"/>
    <col min="2" max="2" width="11.125" style="0" customWidth="1"/>
    <col min="3" max="3" width="23.125" style="0" bestFit="1" customWidth="1"/>
    <col min="4" max="4" width="13.625" style="0" customWidth="1"/>
  </cols>
  <sheetData>
    <row r="1" ht="14.25">
      <c r="A1" s="1" t="s">
        <v>0</v>
      </c>
    </row>
    <row r="2" spans="1:4" ht="18.75">
      <c r="A2" s="125" t="s">
        <v>1</v>
      </c>
      <c r="B2" s="125"/>
      <c r="C2" s="125"/>
      <c r="D2" s="125"/>
    </row>
    <row r="3" spans="1:4" ht="14.25">
      <c r="A3" s="126"/>
      <c r="B3" s="127"/>
      <c r="C3" s="127"/>
      <c r="D3" s="127"/>
    </row>
    <row r="4" spans="1:4" s="124" customFormat="1" ht="12">
      <c r="A4" s="128" t="s">
        <v>2</v>
      </c>
      <c r="B4" s="128"/>
      <c r="C4" s="128"/>
      <c r="D4" s="129" t="s">
        <v>3</v>
      </c>
    </row>
    <row r="5" spans="1:4" ht="14.25">
      <c r="A5" s="130" t="s">
        <v>4</v>
      </c>
      <c r="B5" s="131"/>
      <c r="C5" s="130" t="s">
        <v>5</v>
      </c>
      <c r="D5" s="131"/>
    </row>
    <row r="6" spans="1:4" ht="14.25">
      <c r="A6" s="132" t="s">
        <v>6</v>
      </c>
      <c r="B6" s="133" t="s">
        <v>7</v>
      </c>
      <c r="C6" s="134" t="s">
        <v>8</v>
      </c>
      <c r="D6" s="133" t="s">
        <v>7</v>
      </c>
    </row>
    <row r="7" spans="1:4" ht="14.25">
      <c r="A7" s="134" t="s">
        <v>9</v>
      </c>
      <c r="B7" s="135">
        <v>70716506</v>
      </c>
      <c r="C7" s="134" t="s">
        <v>10</v>
      </c>
      <c r="D7" s="135">
        <f>SUM(D8:D10)</f>
        <v>36566675</v>
      </c>
    </row>
    <row r="8" spans="1:4" ht="14.25">
      <c r="A8" s="134" t="s">
        <v>11</v>
      </c>
      <c r="B8" s="135"/>
      <c r="C8" s="134" t="s">
        <v>12</v>
      </c>
      <c r="D8" s="135">
        <v>22787580</v>
      </c>
    </row>
    <row r="9" spans="1:4" ht="14.25">
      <c r="A9" s="134" t="s">
        <v>13</v>
      </c>
      <c r="B9" s="135"/>
      <c r="C9" s="134" t="s">
        <v>14</v>
      </c>
      <c r="D9" s="135">
        <v>2119400</v>
      </c>
    </row>
    <row r="10" spans="1:4" ht="14.25">
      <c r="A10" s="134" t="s">
        <v>15</v>
      </c>
      <c r="B10" s="135"/>
      <c r="C10" s="134" t="s">
        <v>16</v>
      </c>
      <c r="D10" s="135">
        <v>11659695</v>
      </c>
    </row>
    <row r="11" spans="1:4" ht="14.25">
      <c r="A11" s="134" t="s">
        <v>17</v>
      </c>
      <c r="B11" s="136"/>
      <c r="C11" s="134" t="s">
        <v>18</v>
      </c>
      <c r="D11" s="136"/>
    </row>
    <row r="12" spans="1:4" ht="14.25">
      <c r="A12" s="134" t="s">
        <v>19</v>
      </c>
      <c r="B12" s="135"/>
      <c r="C12" s="134" t="s">
        <v>20</v>
      </c>
      <c r="D12" s="136"/>
    </row>
    <row r="13" spans="1:4" ht="14.25">
      <c r="A13" s="134" t="s">
        <v>21</v>
      </c>
      <c r="B13" s="136"/>
      <c r="C13" s="134" t="s">
        <v>22</v>
      </c>
      <c r="D13" s="135"/>
    </row>
    <row r="14" spans="1:4" ht="14.25">
      <c r="A14" s="134" t="s">
        <v>23</v>
      </c>
      <c r="B14" s="136"/>
      <c r="C14" s="134" t="s">
        <v>24</v>
      </c>
      <c r="D14" s="135"/>
    </row>
    <row r="15" spans="1:4" ht="14.25">
      <c r="A15" s="134" t="s">
        <v>25</v>
      </c>
      <c r="B15" s="136"/>
      <c r="C15" s="134" t="s">
        <v>26</v>
      </c>
      <c r="D15" s="135"/>
    </row>
    <row r="16" spans="1:4" ht="14.25">
      <c r="A16" s="134" t="s">
        <v>27</v>
      </c>
      <c r="B16" s="136"/>
      <c r="C16" s="134" t="s">
        <v>28</v>
      </c>
      <c r="D16" s="135"/>
    </row>
    <row r="17" spans="1:4" ht="14.25">
      <c r="A17" s="134" t="s">
        <v>29</v>
      </c>
      <c r="B17" s="135"/>
      <c r="C17" s="134"/>
      <c r="D17" s="137"/>
    </row>
    <row r="18" spans="1:4" ht="14.25">
      <c r="A18" s="134" t="s">
        <v>30</v>
      </c>
      <c r="B18" s="135"/>
      <c r="C18" s="134" t="s">
        <v>31</v>
      </c>
      <c r="D18" s="135"/>
    </row>
    <row r="19" spans="1:4" ht="14.25">
      <c r="A19" s="134" t="s">
        <v>32</v>
      </c>
      <c r="B19" s="135"/>
      <c r="C19" s="134" t="s">
        <v>24</v>
      </c>
      <c r="D19" s="135"/>
    </row>
    <row r="20" spans="1:4" ht="14.25">
      <c r="A20" s="134" t="s">
        <v>33</v>
      </c>
      <c r="B20" s="135"/>
      <c r="C20" s="134" t="s">
        <v>34</v>
      </c>
      <c r="D20" s="135"/>
    </row>
    <row r="21" spans="1:4" ht="14.25">
      <c r="A21" s="134" t="s">
        <v>35</v>
      </c>
      <c r="B21" s="135"/>
      <c r="C21" s="134" t="s">
        <v>36</v>
      </c>
      <c r="D21" s="135"/>
    </row>
    <row r="22" spans="1:4" ht="14.25">
      <c r="A22" s="134"/>
      <c r="B22" s="137"/>
      <c r="C22" s="134" t="s">
        <v>37</v>
      </c>
      <c r="D22" s="135"/>
    </row>
    <row r="23" spans="1:4" ht="14.25">
      <c r="A23" s="134"/>
      <c r="B23" s="137"/>
      <c r="C23" s="134" t="s">
        <v>38</v>
      </c>
      <c r="D23" s="135">
        <v>34149831</v>
      </c>
    </row>
    <row r="24" spans="1:4" ht="14.25">
      <c r="A24" s="134"/>
      <c r="B24" s="137"/>
      <c r="C24" s="134" t="s">
        <v>28</v>
      </c>
      <c r="D24" s="135"/>
    </row>
    <row r="25" spans="1:4" ht="14.25">
      <c r="A25" s="134"/>
      <c r="B25" s="137"/>
      <c r="C25" s="134"/>
      <c r="D25" s="137"/>
    </row>
    <row r="26" spans="1:4" ht="14.25">
      <c r="A26" s="134"/>
      <c r="B26" s="137"/>
      <c r="C26" s="134" t="s">
        <v>39</v>
      </c>
      <c r="D26" s="135"/>
    </row>
    <row r="27" spans="1:4" ht="14.25">
      <c r="A27" s="134"/>
      <c r="B27" s="137"/>
      <c r="C27" s="134"/>
      <c r="D27" s="137"/>
    </row>
    <row r="28" spans="1:4" ht="14.25">
      <c r="A28" s="134" t="s">
        <v>40</v>
      </c>
      <c r="B28" s="135">
        <f>B7</f>
        <v>70716506</v>
      </c>
      <c r="C28" s="132" t="s">
        <v>41</v>
      </c>
      <c r="D28" s="135">
        <f>D23+D7</f>
        <v>70716506</v>
      </c>
    </row>
    <row r="29" spans="1:4" ht="14.25">
      <c r="A29" s="134"/>
      <c r="B29" s="137"/>
      <c r="C29" s="134"/>
      <c r="D29" s="137"/>
    </row>
    <row r="30" spans="1:4" ht="14.25">
      <c r="A30" s="134" t="s">
        <v>42</v>
      </c>
      <c r="B30" s="135"/>
      <c r="C30" s="134" t="s">
        <v>43</v>
      </c>
      <c r="D30" s="135"/>
    </row>
    <row r="31" spans="1:4" ht="14.25">
      <c r="A31" s="134" t="s">
        <v>44</v>
      </c>
      <c r="B31" s="136"/>
      <c r="C31" s="134" t="s">
        <v>45</v>
      </c>
      <c r="D31" s="136"/>
    </row>
    <row r="32" spans="1:4" ht="14.25">
      <c r="A32" s="134" t="s">
        <v>46</v>
      </c>
      <c r="B32" s="135"/>
      <c r="C32" s="134" t="s">
        <v>47</v>
      </c>
      <c r="D32" s="136"/>
    </row>
    <row r="33" spans="1:4" ht="14.25">
      <c r="A33" s="134" t="s">
        <v>48</v>
      </c>
      <c r="B33" s="136"/>
      <c r="C33" s="134"/>
      <c r="D33" s="137"/>
    </row>
    <row r="34" spans="1:4" ht="14.25">
      <c r="A34" s="134"/>
      <c r="B34" s="137"/>
      <c r="C34" s="134"/>
      <c r="D34" s="137"/>
    </row>
    <row r="35" spans="1:4" ht="14.25">
      <c r="A35" s="134"/>
      <c r="B35" s="137"/>
      <c r="C35" s="134"/>
      <c r="D35" s="137"/>
    </row>
    <row r="36" spans="1:4" ht="14.25">
      <c r="A36" s="134" t="s">
        <v>49</v>
      </c>
      <c r="B36" s="136"/>
      <c r="C36" s="134" t="s">
        <v>50</v>
      </c>
      <c r="D36" s="137"/>
    </row>
    <row r="37" spans="1:4" ht="14.25">
      <c r="A37" s="134"/>
      <c r="B37" s="137"/>
      <c r="C37" s="134"/>
      <c r="D37" s="137"/>
    </row>
    <row r="38" spans="1:4" ht="14.25">
      <c r="A38" s="134" t="s">
        <v>51</v>
      </c>
      <c r="B38" s="135">
        <f>B28</f>
        <v>70716506</v>
      </c>
      <c r="C38" s="132" t="s">
        <v>52</v>
      </c>
      <c r="D38" s="135">
        <f>D28</f>
        <v>70716506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B14"/>
  <sheetViews>
    <sheetView tabSelected="1" zoomScaleSheetLayoutView="100" workbookViewId="0" topLeftCell="A1">
      <selection activeCell="B11" sqref="B11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281</v>
      </c>
    </row>
    <row r="2" spans="1:2" ht="30" customHeight="1">
      <c r="A2" s="11" t="s">
        <v>282</v>
      </c>
      <c r="B2" s="11"/>
    </row>
    <row r="3" spans="1:2" ht="30" customHeight="1">
      <c r="A3" s="12" t="s">
        <v>114</v>
      </c>
      <c r="B3" s="13" t="s">
        <v>3</v>
      </c>
    </row>
    <row r="4" spans="1:2" ht="39" customHeight="1">
      <c r="A4" s="14" t="s">
        <v>58</v>
      </c>
      <c r="B4" s="14" t="s">
        <v>283</v>
      </c>
    </row>
    <row r="5" spans="1:2" ht="39" customHeight="1">
      <c r="A5" s="15" t="s">
        <v>284</v>
      </c>
      <c r="B5" s="14">
        <f>270000+80000+890000+200000+375000+180000+20000+104400</f>
        <v>2119400</v>
      </c>
    </row>
    <row r="6" spans="1:2" ht="39" customHeight="1">
      <c r="A6" s="16" t="s">
        <v>285</v>
      </c>
      <c r="B6" s="10">
        <f>B8+B11</f>
        <v>610000</v>
      </c>
    </row>
    <row r="7" spans="1:2" ht="39" customHeight="1">
      <c r="A7" s="10" t="s">
        <v>286</v>
      </c>
      <c r="B7" s="10"/>
    </row>
    <row r="8" spans="1:2" ht="39" customHeight="1">
      <c r="A8" s="10" t="s">
        <v>287</v>
      </c>
      <c r="B8" s="10">
        <v>280000</v>
      </c>
    </row>
    <row r="9" spans="1:2" ht="39" customHeight="1">
      <c r="A9" s="10" t="s">
        <v>288</v>
      </c>
      <c r="B9" s="10"/>
    </row>
    <row r="10" spans="1:2" ht="39" customHeight="1">
      <c r="A10" s="10" t="s">
        <v>289</v>
      </c>
      <c r="B10" s="10">
        <v>280000</v>
      </c>
    </row>
    <row r="11" spans="1:2" ht="39" customHeight="1">
      <c r="A11" s="10" t="s">
        <v>290</v>
      </c>
      <c r="B11" s="10">
        <v>330000</v>
      </c>
    </row>
    <row r="12" spans="1:2" ht="14.25">
      <c r="A12" s="17" t="s">
        <v>291</v>
      </c>
      <c r="B12" s="17"/>
    </row>
    <row r="13" spans="1:2" ht="14.25">
      <c r="A13" s="18" t="s">
        <v>292</v>
      </c>
      <c r="B13" s="18"/>
    </row>
    <row r="14" spans="1:2" ht="37.5" customHeight="1">
      <c r="A14" s="19" t="s">
        <v>293</v>
      </c>
      <c r="B14" s="19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fitToHeight="1" fitToWidth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M24" sqref="M24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294</v>
      </c>
    </row>
    <row r="2" spans="1:7" ht="22.5">
      <c r="A2" s="2" t="s">
        <v>295</v>
      </c>
      <c r="B2" s="3"/>
      <c r="C2" s="3"/>
      <c r="D2" s="3"/>
      <c r="E2" s="3"/>
      <c r="F2" s="3"/>
      <c r="G2" s="3"/>
    </row>
    <row r="3" spans="1:7" ht="14.25">
      <c r="A3" s="4" t="s">
        <v>55</v>
      </c>
      <c r="B3" s="4"/>
      <c r="C3" s="4"/>
      <c r="D3" s="5"/>
      <c r="E3" s="5"/>
      <c r="F3" s="5"/>
      <c r="G3" s="6" t="s">
        <v>57</v>
      </c>
    </row>
    <row r="4" spans="1:7" ht="21" customHeight="1">
      <c r="A4" s="7" t="s">
        <v>296</v>
      </c>
      <c r="B4" s="7"/>
      <c r="C4" s="7"/>
      <c r="D4" s="7"/>
      <c r="E4" s="7" t="s">
        <v>297</v>
      </c>
      <c r="F4" s="7"/>
      <c r="G4" s="7"/>
    </row>
    <row r="5" spans="1:7" ht="21" customHeight="1">
      <c r="A5" s="7" t="s">
        <v>66</v>
      </c>
      <c r="B5" s="7"/>
      <c r="C5" s="7"/>
      <c r="D5" s="7" t="s">
        <v>67</v>
      </c>
      <c r="E5" s="7" t="s">
        <v>117</v>
      </c>
      <c r="F5" s="7" t="s">
        <v>106</v>
      </c>
      <c r="G5" s="7" t="s">
        <v>107</v>
      </c>
    </row>
    <row r="6" spans="1:7" ht="21" customHeight="1">
      <c r="A6" s="7"/>
      <c r="B6" s="7"/>
      <c r="C6" s="7"/>
      <c r="D6" s="7"/>
      <c r="E6" s="7"/>
      <c r="F6" s="7"/>
      <c r="G6" s="7"/>
    </row>
    <row r="7" spans="1:7" ht="21" customHeight="1">
      <c r="A7" s="7"/>
      <c r="B7" s="7"/>
      <c r="C7" s="7"/>
      <c r="D7" s="7"/>
      <c r="E7" s="7"/>
      <c r="F7" s="7"/>
      <c r="G7" s="7"/>
    </row>
    <row r="8" spans="1:7" ht="21" customHeight="1">
      <c r="A8" s="7" t="s">
        <v>68</v>
      </c>
      <c r="B8" s="7" t="s">
        <v>69</v>
      </c>
      <c r="C8" s="7" t="s">
        <v>70</v>
      </c>
      <c r="D8" s="7" t="s">
        <v>71</v>
      </c>
      <c r="E8" s="8">
        <v>1</v>
      </c>
      <c r="F8" s="8">
        <v>2</v>
      </c>
      <c r="G8" s="8">
        <v>5</v>
      </c>
    </row>
    <row r="9" spans="1:7" ht="21" customHeight="1">
      <c r="A9" s="7"/>
      <c r="B9" s="7"/>
      <c r="C9" s="7"/>
      <c r="D9" s="7" t="s">
        <v>79</v>
      </c>
      <c r="E9" s="9"/>
      <c r="F9" s="9"/>
      <c r="G9" s="9"/>
    </row>
    <row r="10" spans="1:7" ht="21" customHeight="1">
      <c r="A10" s="10"/>
      <c r="B10" s="10"/>
      <c r="C10" s="10"/>
      <c r="D10" s="10"/>
      <c r="E10" s="10"/>
      <c r="F10" s="10"/>
      <c r="G10" s="10"/>
    </row>
    <row r="11" spans="1:7" ht="21" customHeight="1">
      <c r="A11" s="10"/>
      <c r="B11" s="10"/>
      <c r="C11" s="10"/>
      <c r="D11" s="10"/>
      <c r="E11" s="10"/>
      <c r="F11" s="10"/>
      <c r="G11" s="10"/>
    </row>
    <row r="12" spans="1:7" ht="21" customHeight="1">
      <c r="A12" s="10"/>
      <c r="B12" s="10"/>
      <c r="C12" s="10"/>
      <c r="D12" s="10"/>
      <c r="E12" s="10"/>
      <c r="F12" s="10"/>
      <c r="G12" s="10"/>
    </row>
    <row r="13" spans="1:7" ht="21" customHeight="1">
      <c r="A13" s="10"/>
      <c r="B13" s="10"/>
      <c r="C13" s="10"/>
      <c r="D13" s="10"/>
      <c r="E13" s="10"/>
      <c r="F13" s="10"/>
      <c r="G13" s="10"/>
    </row>
    <row r="14" spans="1:7" ht="21" customHeight="1">
      <c r="A14" s="10"/>
      <c r="B14" s="10"/>
      <c r="C14" s="10"/>
      <c r="D14" s="10"/>
      <c r="E14" s="10"/>
      <c r="F14" s="10"/>
      <c r="G14" s="10"/>
    </row>
    <row r="15" spans="1:7" ht="21" customHeight="1">
      <c r="A15" s="10"/>
      <c r="B15" s="10"/>
      <c r="C15" s="10"/>
      <c r="D15" s="10"/>
      <c r="E15" s="10"/>
      <c r="F15" s="10"/>
      <c r="G15" s="10"/>
    </row>
    <row r="16" spans="1:7" ht="21" customHeight="1">
      <c r="A16" s="10"/>
      <c r="B16" s="10"/>
      <c r="C16" s="10"/>
      <c r="D16" s="10"/>
      <c r="E16" s="10"/>
      <c r="F16" s="10"/>
      <c r="G16" s="10"/>
    </row>
    <row r="17" spans="1:7" ht="21" customHeight="1">
      <c r="A17" s="10"/>
      <c r="B17" s="10"/>
      <c r="C17" s="10"/>
      <c r="D17" s="10"/>
      <c r="E17" s="10"/>
      <c r="F17" s="10"/>
      <c r="G17" s="10"/>
    </row>
    <row r="18" spans="1:7" ht="21" customHeight="1">
      <c r="A18" s="10"/>
      <c r="B18" s="10"/>
      <c r="C18" s="10"/>
      <c r="D18" s="10"/>
      <c r="E18" s="10"/>
      <c r="F18" s="10"/>
      <c r="G18" s="10"/>
    </row>
    <row r="19" spans="1:7" ht="21" customHeight="1">
      <c r="A19" s="10"/>
      <c r="B19" s="10"/>
      <c r="C19" s="10"/>
      <c r="D19" s="10"/>
      <c r="E19" s="10"/>
      <c r="F19" s="10"/>
      <c r="G19" s="10"/>
    </row>
    <row r="20" spans="1:7" ht="21" customHeight="1">
      <c r="A20" s="10"/>
      <c r="B20" s="10"/>
      <c r="C20" s="10"/>
      <c r="D20" s="10"/>
      <c r="E20" s="10"/>
      <c r="F20" s="10"/>
      <c r="G20" s="10"/>
    </row>
    <row r="21" spans="1:7" ht="21" customHeight="1">
      <c r="A21" s="10"/>
      <c r="B21" s="10"/>
      <c r="C21" s="10"/>
      <c r="D21" s="10"/>
      <c r="E21" s="10"/>
      <c r="F21" s="10"/>
      <c r="G21" s="10"/>
    </row>
  </sheetData>
  <sheetProtection/>
  <mergeCells count="12">
    <mergeCell ref="A2:G2"/>
    <mergeCell ref="A3:C3"/>
    <mergeCell ref="A4:D4"/>
    <mergeCell ref="E4:G4"/>
    <mergeCell ref="A8:A9"/>
    <mergeCell ref="B8:B9"/>
    <mergeCell ref="C8:C9"/>
    <mergeCell ref="D5:D7"/>
    <mergeCell ref="E5:E7"/>
    <mergeCell ref="F5:F7"/>
    <mergeCell ref="G5:G7"/>
    <mergeCell ref="A5:C7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31"/>
  <sheetViews>
    <sheetView zoomScaleSheetLayoutView="100" workbookViewId="0" topLeftCell="A3">
      <selection activeCell="F24" sqref="F24"/>
    </sheetView>
  </sheetViews>
  <sheetFormatPr defaultColWidth="9.00390625" defaultRowHeight="14.25"/>
  <cols>
    <col min="1" max="3" width="3.25390625" style="0" customWidth="1"/>
    <col min="4" max="4" width="43.75390625" style="0" customWidth="1"/>
    <col min="5" max="5" width="17.50390625" style="0" customWidth="1"/>
    <col min="6" max="6" width="18.125" style="0" customWidth="1"/>
    <col min="7" max="7" width="12.50390625" style="0" customWidth="1"/>
    <col min="10" max="10" width="18.25390625" style="0" customWidth="1"/>
  </cols>
  <sheetData>
    <row r="1" ht="14.25">
      <c r="A1" s="1" t="s">
        <v>53</v>
      </c>
    </row>
    <row r="2" spans="1:11" ht="27">
      <c r="A2" s="101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5">
      <c r="A3" s="102" t="s">
        <v>55</v>
      </c>
      <c r="B3" s="102"/>
      <c r="C3" s="102"/>
      <c r="D3" s="103" t="s">
        <v>56</v>
      </c>
      <c r="E3" s="104"/>
      <c r="F3" s="104"/>
      <c r="G3" s="104"/>
      <c r="H3" s="105"/>
      <c r="I3" s="104"/>
      <c r="J3" s="122"/>
      <c r="K3" s="123" t="s">
        <v>57</v>
      </c>
    </row>
    <row r="4" spans="1:11" ht="21" customHeight="1">
      <c r="A4" s="106" t="s">
        <v>58</v>
      </c>
      <c r="B4" s="107"/>
      <c r="C4" s="107"/>
      <c r="D4" s="107"/>
      <c r="E4" s="108" t="s">
        <v>59</v>
      </c>
      <c r="F4" s="108" t="s">
        <v>60</v>
      </c>
      <c r="G4" s="108" t="s">
        <v>61</v>
      </c>
      <c r="H4" s="108" t="s">
        <v>62</v>
      </c>
      <c r="I4" s="108" t="s">
        <v>63</v>
      </c>
      <c r="J4" s="108" t="s">
        <v>64</v>
      </c>
      <c r="K4" s="108" t="s">
        <v>65</v>
      </c>
    </row>
    <row r="5" spans="1:11" ht="21" customHeight="1">
      <c r="A5" s="109" t="s">
        <v>66</v>
      </c>
      <c r="B5" s="110"/>
      <c r="C5" s="110"/>
      <c r="D5" s="111" t="s">
        <v>67</v>
      </c>
      <c r="E5" s="110"/>
      <c r="F5" s="110"/>
      <c r="G5" s="110"/>
      <c r="H5" s="110"/>
      <c r="I5" s="110"/>
      <c r="J5" s="110"/>
      <c r="K5" s="108"/>
    </row>
    <row r="6" spans="1:11" ht="21" customHeight="1">
      <c r="A6" s="109"/>
      <c r="B6" s="110"/>
      <c r="C6" s="110"/>
      <c r="D6" s="111"/>
      <c r="E6" s="110"/>
      <c r="F6" s="110"/>
      <c r="G6" s="110"/>
      <c r="H6" s="110"/>
      <c r="I6" s="110"/>
      <c r="J6" s="110"/>
      <c r="K6" s="108"/>
    </row>
    <row r="7" spans="1:11" ht="21" customHeight="1">
      <c r="A7" s="112" t="s">
        <v>68</v>
      </c>
      <c r="B7" s="111" t="s">
        <v>69</v>
      </c>
      <c r="C7" s="111" t="s">
        <v>70</v>
      </c>
      <c r="D7" s="111" t="s">
        <v>71</v>
      </c>
      <c r="E7" s="110" t="s">
        <v>72</v>
      </c>
      <c r="F7" s="110" t="s">
        <v>73</v>
      </c>
      <c r="G7" s="110" t="s">
        <v>74</v>
      </c>
      <c r="H7" s="110" t="s">
        <v>75</v>
      </c>
      <c r="I7" s="110" t="s">
        <v>76</v>
      </c>
      <c r="J7" s="110" t="s">
        <v>77</v>
      </c>
      <c r="K7" s="110" t="s">
        <v>78</v>
      </c>
    </row>
    <row r="8" spans="1:11" ht="21" customHeight="1">
      <c r="A8" s="112"/>
      <c r="B8" s="111"/>
      <c r="C8" s="111"/>
      <c r="D8" s="111" t="s">
        <v>79</v>
      </c>
      <c r="E8" s="113">
        <f>E9+E14+E19+E24+E27</f>
        <v>70716506</v>
      </c>
      <c r="F8" s="113">
        <v>70716506</v>
      </c>
      <c r="G8" s="113"/>
      <c r="H8" s="113"/>
      <c r="I8" s="113"/>
      <c r="J8" s="113"/>
      <c r="K8" s="113"/>
    </row>
    <row r="9" spans="1:11" ht="21" customHeight="1">
      <c r="A9" s="114">
        <v>201</v>
      </c>
      <c r="B9" s="115"/>
      <c r="C9" s="115"/>
      <c r="D9" s="116" t="s">
        <v>80</v>
      </c>
      <c r="E9" s="113">
        <f>E10+E12</f>
        <v>6281635</v>
      </c>
      <c r="F9" s="113">
        <v>6281635</v>
      </c>
      <c r="G9" s="117"/>
      <c r="H9" s="113"/>
      <c r="I9" s="117"/>
      <c r="J9" s="117"/>
      <c r="K9" s="113"/>
    </row>
    <row r="10" spans="1:11" ht="21" customHeight="1">
      <c r="A10" s="114">
        <v>20103</v>
      </c>
      <c r="B10" s="115"/>
      <c r="C10" s="115"/>
      <c r="D10" s="116" t="s">
        <v>81</v>
      </c>
      <c r="E10" s="113">
        <f>E11</f>
        <v>6231635</v>
      </c>
      <c r="F10" s="113">
        <v>6231635</v>
      </c>
      <c r="G10" s="117"/>
      <c r="H10" s="117"/>
      <c r="I10" s="117"/>
      <c r="J10" s="117"/>
      <c r="K10" s="113"/>
    </row>
    <row r="11" spans="1:11" ht="21" customHeight="1">
      <c r="A11" s="114">
        <v>2010399</v>
      </c>
      <c r="B11" s="115"/>
      <c r="C11" s="115"/>
      <c r="D11" s="116" t="s">
        <v>82</v>
      </c>
      <c r="E11" s="113">
        <v>6231635</v>
      </c>
      <c r="F11" s="113">
        <v>6231635</v>
      </c>
      <c r="G11" s="117"/>
      <c r="H11" s="117"/>
      <c r="I11" s="117"/>
      <c r="J11" s="117"/>
      <c r="K11" s="113"/>
    </row>
    <row r="12" spans="1:11" ht="21" customHeight="1">
      <c r="A12" s="114">
        <v>20131</v>
      </c>
      <c r="B12" s="115"/>
      <c r="C12" s="115"/>
      <c r="D12" s="116" t="s">
        <v>83</v>
      </c>
      <c r="E12" s="113">
        <v>50000</v>
      </c>
      <c r="F12" s="113">
        <v>50000</v>
      </c>
      <c r="G12" s="117"/>
      <c r="H12" s="117"/>
      <c r="I12" s="117"/>
      <c r="J12" s="117"/>
      <c r="K12" s="117"/>
    </row>
    <row r="13" spans="1:11" ht="21" customHeight="1">
      <c r="A13" s="118">
        <v>2013199</v>
      </c>
      <c r="B13" s="119"/>
      <c r="C13" s="119"/>
      <c r="D13" s="116" t="s">
        <v>84</v>
      </c>
      <c r="E13" s="120">
        <v>50000</v>
      </c>
      <c r="F13" s="120">
        <v>50000</v>
      </c>
      <c r="G13" s="121"/>
      <c r="H13" s="121"/>
      <c r="I13" s="121"/>
      <c r="J13" s="121"/>
      <c r="K13" s="121"/>
    </row>
    <row r="14" spans="1:11" ht="21" customHeight="1">
      <c r="A14" s="118">
        <v>208</v>
      </c>
      <c r="B14" s="119"/>
      <c r="C14" s="119"/>
      <c r="D14" s="116" t="s">
        <v>85</v>
      </c>
      <c r="E14" s="120">
        <f>E15</f>
        <v>3848212</v>
      </c>
      <c r="F14" s="120">
        <v>3848212</v>
      </c>
      <c r="G14" s="121"/>
      <c r="H14" s="121"/>
      <c r="I14" s="121"/>
      <c r="J14" s="121"/>
      <c r="K14" s="121"/>
    </row>
    <row r="15" spans="1:11" ht="21" customHeight="1">
      <c r="A15" s="118">
        <v>20805</v>
      </c>
      <c r="B15" s="119"/>
      <c r="C15" s="119"/>
      <c r="D15" s="116" t="s">
        <v>86</v>
      </c>
      <c r="E15" s="120">
        <v>3848212</v>
      </c>
      <c r="F15" s="120">
        <v>3848212</v>
      </c>
      <c r="G15" s="121"/>
      <c r="H15" s="121"/>
      <c r="I15" s="121"/>
      <c r="J15" s="121"/>
      <c r="K15" s="121"/>
    </row>
    <row r="16" spans="1:11" ht="21" customHeight="1">
      <c r="A16" s="118">
        <v>2080501</v>
      </c>
      <c r="B16" s="119"/>
      <c r="C16" s="119"/>
      <c r="D16" s="116" t="s">
        <v>87</v>
      </c>
      <c r="E16" s="120">
        <v>1709281</v>
      </c>
      <c r="F16" s="120">
        <v>1709281</v>
      </c>
      <c r="G16" s="121"/>
      <c r="H16" s="121"/>
      <c r="I16" s="121"/>
      <c r="J16" s="121"/>
      <c r="K16" s="121"/>
    </row>
    <row r="17" spans="1:11" ht="21" customHeight="1">
      <c r="A17" s="118">
        <v>2080502</v>
      </c>
      <c r="B17" s="119"/>
      <c r="C17" s="119"/>
      <c r="D17" s="116" t="s">
        <v>88</v>
      </c>
      <c r="E17" s="120">
        <v>269600</v>
      </c>
      <c r="F17" s="120">
        <v>269600</v>
      </c>
      <c r="G17" s="121"/>
      <c r="H17" s="121"/>
      <c r="I17" s="121"/>
      <c r="J17" s="121"/>
      <c r="K17" s="121"/>
    </row>
    <row r="18" spans="1:11" ht="21" customHeight="1">
      <c r="A18" s="118">
        <v>2080599</v>
      </c>
      <c r="B18" s="119"/>
      <c r="C18" s="119"/>
      <c r="D18" s="116" t="s">
        <v>89</v>
      </c>
      <c r="E18" s="120">
        <v>1869331</v>
      </c>
      <c r="F18" s="120">
        <v>1869331</v>
      </c>
      <c r="G18" s="121"/>
      <c r="H18" s="121"/>
      <c r="I18" s="121"/>
      <c r="J18" s="121"/>
      <c r="K18" s="121"/>
    </row>
    <row r="19" spans="1:11" ht="21" customHeight="1">
      <c r="A19" s="118">
        <v>210</v>
      </c>
      <c r="B19" s="119"/>
      <c r="C19" s="119"/>
      <c r="D19" s="116" t="s">
        <v>90</v>
      </c>
      <c r="E19" s="120">
        <v>1555097</v>
      </c>
      <c r="F19" s="120">
        <v>1555097</v>
      </c>
      <c r="G19" s="121"/>
      <c r="H19" s="121"/>
      <c r="I19" s="121"/>
      <c r="J19" s="121"/>
      <c r="K19" s="121"/>
    </row>
    <row r="20" spans="1:11" ht="21" customHeight="1">
      <c r="A20" s="118">
        <v>21011</v>
      </c>
      <c r="B20" s="119"/>
      <c r="C20" s="119"/>
      <c r="D20" s="116" t="s">
        <v>91</v>
      </c>
      <c r="E20" s="120">
        <v>1555097</v>
      </c>
      <c r="F20" s="120">
        <v>1555097</v>
      </c>
      <c r="G20" s="121"/>
      <c r="H20" s="121"/>
      <c r="I20" s="121"/>
      <c r="J20" s="121"/>
      <c r="K20" s="121"/>
    </row>
    <row r="21" spans="1:11" ht="21" customHeight="1">
      <c r="A21" s="118">
        <v>2101101</v>
      </c>
      <c r="B21" s="119"/>
      <c r="C21" s="119"/>
      <c r="D21" s="116" t="s">
        <v>92</v>
      </c>
      <c r="E21" s="120">
        <v>312086</v>
      </c>
      <c r="F21" s="120">
        <v>312086</v>
      </c>
      <c r="G21" s="121"/>
      <c r="H21" s="121"/>
      <c r="I21" s="121"/>
      <c r="J21" s="121"/>
      <c r="K21" s="121"/>
    </row>
    <row r="22" spans="1:11" ht="21" customHeight="1">
      <c r="A22" s="118">
        <v>2101102</v>
      </c>
      <c r="B22" s="118"/>
      <c r="C22" s="118"/>
      <c r="D22" s="116" t="s">
        <v>93</v>
      </c>
      <c r="E22" s="120">
        <v>1173801</v>
      </c>
      <c r="F22" s="120">
        <v>1173801</v>
      </c>
      <c r="G22" s="121"/>
      <c r="H22" s="121"/>
      <c r="I22" s="121"/>
      <c r="J22" s="121"/>
      <c r="K22" s="121"/>
    </row>
    <row r="23" spans="1:11" ht="21" customHeight="1">
      <c r="A23" s="118">
        <v>2101103</v>
      </c>
      <c r="B23" s="119"/>
      <c r="C23" s="119"/>
      <c r="D23" s="116" t="s">
        <v>94</v>
      </c>
      <c r="E23" s="120">
        <v>69210</v>
      </c>
      <c r="F23" s="120">
        <v>69210</v>
      </c>
      <c r="G23" s="121"/>
      <c r="H23" s="121"/>
      <c r="I23" s="121"/>
      <c r="J23" s="121"/>
      <c r="K23" s="120"/>
    </row>
    <row r="24" spans="1:11" ht="21" customHeight="1">
      <c r="A24" s="118">
        <v>211</v>
      </c>
      <c r="B24" s="119"/>
      <c r="C24" s="119"/>
      <c r="D24" s="116" t="s">
        <v>95</v>
      </c>
      <c r="E24" s="120">
        <v>12330696</v>
      </c>
      <c r="F24" s="120">
        <v>12330696</v>
      </c>
      <c r="G24" s="121"/>
      <c r="H24" s="121"/>
      <c r="I24" s="121"/>
      <c r="J24" s="121"/>
      <c r="K24" s="120"/>
    </row>
    <row r="25" spans="1:11" ht="21" customHeight="1">
      <c r="A25" s="118">
        <v>21104</v>
      </c>
      <c r="B25" s="119"/>
      <c r="C25" s="119"/>
      <c r="D25" s="116" t="s">
        <v>96</v>
      </c>
      <c r="E25" s="120">
        <v>12330696</v>
      </c>
      <c r="F25" s="120">
        <v>12330696</v>
      </c>
      <c r="G25" s="121"/>
      <c r="H25" s="121"/>
      <c r="I25" s="121"/>
      <c r="J25" s="121"/>
      <c r="K25" s="120"/>
    </row>
    <row r="26" spans="1:11" ht="21" customHeight="1">
      <c r="A26" s="118">
        <v>2110499</v>
      </c>
      <c r="B26" s="119"/>
      <c r="C26" s="119"/>
      <c r="D26" s="116" t="s">
        <v>97</v>
      </c>
      <c r="E26" s="120">
        <v>12330696</v>
      </c>
      <c r="F26" s="120">
        <v>12330696</v>
      </c>
      <c r="G26" s="121"/>
      <c r="H26" s="121"/>
      <c r="I26" s="121"/>
      <c r="J26" s="121"/>
      <c r="K26" s="120"/>
    </row>
    <row r="27" spans="1:11" ht="21" customHeight="1">
      <c r="A27" s="118">
        <v>213</v>
      </c>
      <c r="B27" s="119"/>
      <c r="C27" s="119"/>
      <c r="D27" s="116" t="s">
        <v>98</v>
      </c>
      <c r="E27" s="120">
        <v>46700866</v>
      </c>
      <c r="F27" s="120">
        <v>46700866</v>
      </c>
      <c r="G27" s="121"/>
      <c r="H27" s="121"/>
      <c r="I27" s="121"/>
      <c r="J27" s="121"/>
      <c r="K27" s="120"/>
    </row>
    <row r="28" spans="1:11" ht="21" customHeight="1">
      <c r="A28" s="118">
        <v>21302</v>
      </c>
      <c r="B28" s="119"/>
      <c r="C28" s="119"/>
      <c r="D28" s="116" t="s">
        <v>99</v>
      </c>
      <c r="E28" s="120">
        <v>46700866</v>
      </c>
      <c r="F28" s="120">
        <v>46700866</v>
      </c>
      <c r="G28" s="121"/>
      <c r="H28" s="121"/>
      <c r="I28" s="121"/>
      <c r="J28" s="121"/>
      <c r="K28" s="120"/>
    </row>
    <row r="29" spans="1:11" ht="21" customHeight="1">
      <c r="A29" s="118">
        <v>2130201</v>
      </c>
      <c r="B29" s="119"/>
      <c r="C29" s="119"/>
      <c r="D29" s="116" t="s">
        <v>100</v>
      </c>
      <c r="E29" s="120">
        <v>3253667</v>
      </c>
      <c r="F29" s="120">
        <v>3253667</v>
      </c>
      <c r="G29" s="121"/>
      <c r="H29" s="121"/>
      <c r="I29" s="121"/>
      <c r="J29" s="121"/>
      <c r="K29" s="120"/>
    </row>
    <row r="30" spans="1:11" ht="21" customHeight="1">
      <c r="A30" s="118">
        <v>2130204</v>
      </c>
      <c r="B30" s="119"/>
      <c r="C30" s="119"/>
      <c r="D30" s="116" t="s">
        <v>101</v>
      </c>
      <c r="E30" s="120">
        <v>27909699</v>
      </c>
      <c r="F30" s="120">
        <v>27909699</v>
      </c>
      <c r="G30" s="121"/>
      <c r="H30" s="121"/>
      <c r="I30" s="121"/>
      <c r="J30" s="121"/>
      <c r="K30" s="120"/>
    </row>
    <row r="31" spans="1:11" ht="21" customHeight="1">
      <c r="A31" s="118">
        <v>2130209</v>
      </c>
      <c r="B31" s="119"/>
      <c r="C31" s="119"/>
      <c r="D31" s="116" t="s">
        <v>102</v>
      </c>
      <c r="E31" s="120">
        <v>15537500</v>
      </c>
      <c r="F31" s="120">
        <v>15537500</v>
      </c>
      <c r="G31" s="121"/>
      <c r="H31" s="121"/>
      <c r="I31" s="121"/>
      <c r="J31" s="121"/>
      <c r="K31" s="120"/>
    </row>
  </sheetData>
  <sheetProtection/>
  <mergeCells count="38">
    <mergeCell ref="A2:K2"/>
    <mergeCell ref="A3:C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7:A8"/>
    <mergeCell ref="B7:B8"/>
    <mergeCell ref="C7:C8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32"/>
  <sheetViews>
    <sheetView zoomScaleSheetLayoutView="100" workbookViewId="0" topLeftCell="A19">
      <selection activeCell="D32" sqref="D32"/>
    </sheetView>
  </sheetViews>
  <sheetFormatPr defaultColWidth="9.00390625" defaultRowHeight="14.25"/>
  <cols>
    <col min="1" max="3" width="3.00390625" style="0" customWidth="1"/>
    <col min="4" max="4" width="36.00390625" style="0" customWidth="1"/>
    <col min="5" max="7" width="16.50390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103</v>
      </c>
    </row>
    <row r="2" spans="1:10" ht="27">
      <c r="A2" s="88" t="s">
        <v>104</v>
      </c>
      <c r="B2" s="88"/>
      <c r="C2" s="88"/>
      <c r="D2" s="88"/>
      <c r="E2" s="88"/>
      <c r="F2" s="88"/>
      <c r="G2" s="88"/>
      <c r="H2" s="88"/>
      <c r="I2" s="88"/>
      <c r="J2" s="88"/>
    </row>
    <row r="3" spans="1:11" ht="14.25">
      <c r="A3" s="89" t="s">
        <v>55</v>
      </c>
      <c r="B3" s="89"/>
      <c r="C3" s="89"/>
      <c r="D3" s="90" t="s">
        <v>56</v>
      </c>
      <c r="E3" s="91"/>
      <c r="F3" s="92"/>
      <c r="G3" s="91"/>
      <c r="H3" s="91"/>
      <c r="I3" s="91"/>
      <c r="J3" s="100"/>
      <c r="K3" t="s">
        <v>57</v>
      </c>
    </row>
    <row r="4" spans="1:11" ht="14.25">
      <c r="A4" s="93" t="s">
        <v>58</v>
      </c>
      <c r="B4" s="93"/>
      <c r="C4" s="93"/>
      <c r="D4" s="93"/>
      <c r="E4" s="94" t="s">
        <v>105</v>
      </c>
      <c r="F4" s="94" t="s">
        <v>106</v>
      </c>
      <c r="G4" s="94" t="s">
        <v>107</v>
      </c>
      <c r="H4" s="94" t="s">
        <v>108</v>
      </c>
      <c r="I4" s="94" t="s">
        <v>109</v>
      </c>
      <c r="J4" s="94" t="s">
        <v>110</v>
      </c>
      <c r="K4" s="10" t="s">
        <v>111</v>
      </c>
    </row>
    <row r="5" spans="1:11" ht="14.25">
      <c r="A5" s="94" t="s">
        <v>66</v>
      </c>
      <c r="B5" s="94"/>
      <c r="C5" s="94"/>
      <c r="D5" s="93" t="s">
        <v>67</v>
      </c>
      <c r="E5" s="94"/>
      <c r="F5" s="94"/>
      <c r="G5" s="94"/>
      <c r="H5" s="94"/>
      <c r="I5" s="94"/>
      <c r="J5" s="94"/>
      <c r="K5" s="10"/>
    </row>
    <row r="6" spans="1:11" ht="14.25">
      <c r="A6" s="94"/>
      <c r="B6" s="94"/>
      <c r="C6" s="94"/>
      <c r="D6" s="93"/>
      <c r="E6" s="94"/>
      <c r="F6" s="94"/>
      <c r="G6" s="94"/>
      <c r="H6" s="94"/>
      <c r="I6" s="94"/>
      <c r="J6" s="94"/>
      <c r="K6" s="10"/>
    </row>
    <row r="7" spans="1:11" ht="14.25">
      <c r="A7" s="94"/>
      <c r="B7" s="94"/>
      <c r="C7" s="94"/>
      <c r="D7" s="93"/>
      <c r="E7" s="94"/>
      <c r="F7" s="94"/>
      <c r="G7" s="94"/>
      <c r="H7" s="94"/>
      <c r="I7" s="94"/>
      <c r="J7" s="94"/>
      <c r="K7" s="10"/>
    </row>
    <row r="8" spans="1:11" ht="27" customHeight="1">
      <c r="A8" s="93" t="s">
        <v>68</v>
      </c>
      <c r="B8" s="93" t="s">
        <v>69</v>
      </c>
      <c r="C8" s="93" t="s">
        <v>70</v>
      </c>
      <c r="D8" s="93" t="s">
        <v>71</v>
      </c>
      <c r="E8" s="94" t="s">
        <v>72</v>
      </c>
      <c r="F8" s="94" t="s">
        <v>73</v>
      </c>
      <c r="G8" s="94" t="s">
        <v>74</v>
      </c>
      <c r="H8" s="94" t="s">
        <v>75</v>
      </c>
      <c r="I8" s="94" t="s">
        <v>76</v>
      </c>
      <c r="J8" s="94" t="s">
        <v>77</v>
      </c>
      <c r="K8" s="10"/>
    </row>
    <row r="9" spans="1:11" ht="27" customHeight="1">
      <c r="A9" s="93"/>
      <c r="B9" s="93"/>
      <c r="C9" s="93"/>
      <c r="D9" s="93" t="s">
        <v>79</v>
      </c>
      <c r="E9" s="95">
        <f>E10+E15+E20+E25+E28</f>
        <v>70716506</v>
      </c>
      <c r="F9" s="95">
        <f>F15+F20+F28</f>
        <v>36566675</v>
      </c>
      <c r="G9" s="95">
        <f>G10+G25+G28</f>
        <v>34149831</v>
      </c>
      <c r="H9" s="95"/>
      <c r="I9" s="95"/>
      <c r="J9" s="95"/>
      <c r="K9" s="10"/>
    </row>
    <row r="10" spans="1:11" ht="24" customHeight="1">
      <c r="A10" s="96">
        <v>201</v>
      </c>
      <c r="B10" s="96"/>
      <c r="C10" s="96"/>
      <c r="D10" s="96" t="s">
        <v>80</v>
      </c>
      <c r="E10" s="95">
        <v>6281635</v>
      </c>
      <c r="F10" s="97"/>
      <c r="G10" s="95">
        <v>6281635</v>
      </c>
      <c r="H10" s="98"/>
      <c r="I10" s="98"/>
      <c r="J10" s="98"/>
      <c r="K10" s="10"/>
    </row>
    <row r="11" spans="1:11" ht="24" customHeight="1">
      <c r="A11" s="96">
        <v>20103</v>
      </c>
      <c r="B11" s="96"/>
      <c r="C11" s="96"/>
      <c r="D11" s="96" t="s">
        <v>81</v>
      </c>
      <c r="E11" s="95">
        <v>6231635</v>
      </c>
      <c r="F11" s="97"/>
      <c r="G11" s="95">
        <v>6231635</v>
      </c>
      <c r="H11" s="98"/>
      <c r="I11" s="98"/>
      <c r="J11" s="98"/>
      <c r="K11" s="10"/>
    </row>
    <row r="12" spans="1:11" ht="24" customHeight="1">
      <c r="A12" s="96">
        <v>2010399</v>
      </c>
      <c r="B12" s="96"/>
      <c r="C12" s="96"/>
      <c r="D12" s="96" t="s">
        <v>82</v>
      </c>
      <c r="E12" s="95">
        <v>6231635</v>
      </c>
      <c r="F12" s="97"/>
      <c r="G12" s="95">
        <v>6231635</v>
      </c>
      <c r="H12" s="98"/>
      <c r="I12" s="98"/>
      <c r="J12" s="98"/>
      <c r="K12" s="10"/>
    </row>
    <row r="13" spans="1:11" ht="24" customHeight="1">
      <c r="A13" s="96">
        <v>20131</v>
      </c>
      <c r="B13" s="96"/>
      <c r="C13" s="96"/>
      <c r="D13" s="96" t="s">
        <v>83</v>
      </c>
      <c r="E13" s="95">
        <v>50000</v>
      </c>
      <c r="F13" s="99"/>
      <c r="G13" s="95">
        <v>50000</v>
      </c>
      <c r="H13" s="98"/>
      <c r="I13" s="98"/>
      <c r="J13" s="98"/>
      <c r="K13" s="10"/>
    </row>
    <row r="14" spans="1:11" ht="24" customHeight="1">
      <c r="A14" s="96">
        <v>2013199</v>
      </c>
      <c r="B14" s="96"/>
      <c r="C14" s="96"/>
      <c r="D14" s="96" t="s">
        <v>84</v>
      </c>
      <c r="E14" s="95">
        <v>50000</v>
      </c>
      <c r="F14" s="97"/>
      <c r="G14" s="95">
        <v>50000</v>
      </c>
      <c r="H14" s="98"/>
      <c r="I14" s="98"/>
      <c r="J14" s="98"/>
      <c r="K14" s="10"/>
    </row>
    <row r="15" spans="1:11" ht="24" customHeight="1">
      <c r="A15" s="96">
        <v>208</v>
      </c>
      <c r="B15" s="96"/>
      <c r="C15" s="96"/>
      <c r="D15" s="96" t="s">
        <v>85</v>
      </c>
      <c r="E15" s="95">
        <v>3848212</v>
      </c>
      <c r="F15" s="97">
        <v>3848212</v>
      </c>
      <c r="G15" s="95"/>
      <c r="H15" s="98"/>
      <c r="I15" s="98"/>
      <c r="J15" s="98"/>
      <c r="K15" s="10"/>
    </row>
    <row r="16" spans="1:11" ht="24" customHeight="1">
      <c r="A16" s="96">
        <v>20805</v>
      </c>
      <c r="B16" s="96"/>
      <c r="C16" s="96"/>
      <c r="D16" s="96" t="s">
        <v>86</v>
      </c>
      <c r="E16" s="95">
        <v>3848212</v>
      </c>
      <c r="F16" s="97">
        <v>3848212</v>
      </c>
      <c r="G16" s="95"/>
      <c r="H16" s="98"/>
      <c r="I16" s="98"/>
      <c r="J16" s="98"/>
      <c r="K16" s="10"/>
    </row>
    <row r="17" spans="1:11" ht="24" customHeight="1">
      <c r="A17" s="96">
        <v>2080501</v>
      </c>
      <c r="B17" s="96"/>
      <c r="C17" s="96"/>
      <c r="D17" s="96" t="s">
        <v>87</v>
      </c>
      <c r="E17" s="95">
        <v>1709281</v>
      </c>
      <c r="F17" s="97">
        <v>1709281</v>
      </c>
      <c r="G17" s="95"/>
      <c r="H17" s="98"/>
      <c r="I17" s="98"/>
      <c r="J17" s="98"/>
      <c r="K17" s="10"/>
    </row>
    <row r="18" spans="1:11" ht="24" customHeight="1">
      <c r="A18" s="96">
        <v>2080502</v>
      </c>
      <c r="B18" s="96"/>
      <c r="C18" s="96"/>
      <c r="D18" s="96" t="s">
        <v>88</v>
      </c>
      <c r="E18" s="95">
        <v>269600</v>
      </c>
      <c r="F18" s="97">
        <v>269600</v>
      </c>
      <c r="G18" s="95"/>
      <c r="H18" s="98"/>
      <c r="I18" s="98"/>
      <c r="J18" s="98"/>
      <c r="K18" s="10"/>
    </row>
    <row r="19" spans="1:11" ht="24" customHeight="1">
      <c r="A19" s="96">
        <v>2080599</v>
      </c>
      <c r="B19" s="96"/>
      <c r="C19" s="96"/>
      <c r="D19" s="96" t="s">
        <v>89</v>
      </c>
      <c r="E19" s="95">
        <v>1869331</v>
      </c>
      <c r="F19" s="97">
        <v>1869331</v>
      </c>
      <c r="G19" s="98"/>
      <c r="H19" s="98"/>
      <c r="I19" s="98"/>
      <c r="J19" s="98"/>
      <c r="K19" s="10"/>
    </row>
    <row r="20" spans="1:11" ht="24" customHeight="1">
      <c r="A20" s="96">
        <v>210</v>
      </c>
      <c r="B20" s="96"/>
      <c r="C20" s="96"/>
      <c r="D20" s="96" t="s">
        <v>90</v>
      </c>
      <c r="E20" s="95">
        <v>1555097</v>
      </c>
      <c r="F20" s="97">
        <v>1555097</v>
      </c>
      <c r="G20" s="95"/>
      <c r="H20" s="98"/>
      <c r="I20" s="98"/>
      <c r="J20" s="98"/>
      <c r="K20" s="10"/>
    </row>
    <row r="21" spans="1:11" ht="24" customHeight="1">
      <c r="A21" s="96">
        <v>21011</v>
      </c>
      <c r="B21" s="96"/>
      <c r="C21" s="96"/>
      <c r="D21" s="38" t="s">
        <v>91</v>
      </c>
      <c r="E21" s="95">
        <v>1555097</v>
      </c>
      <c r="F21" s="97">
        <v>1555097</v>
      </c>
      <c r="G21" s="38"/>
      <c r="H21" s="38"/>
      <c r="I21" s="38"/>
      <c r="J21" s="38"/>
      <c r="K21" s="38"/>
    </row>
    <row r="22" spans="1:11" ht="24" customHeight="1">
      <c r="A22" s="96">
        <v>2101101</v>
      </c>
      <c r="B22" s="96"/>
      <c r="C22" s="96"/>
      <c r="D22" s="38" t="s">
        <v>92</v>
      </c>
      <c r="E22" s="95">
        <v>312086</v>
      </c>
      <c r="F22" s="97">
        <v>312086</v>
      </c>
      <c r="G22" s="38"/>
      <c r="H22" s="38"/>
      <c r="I22" s="38"/>
      <c r="J22" s="38"/>
      <c r="K22" s="38"/>
    </row>
    <row r="23" spans="1:11" ht="24" customHeight="1">
      <c r="A23" s="96">
        <v>2101102</v>
      </c>
      <c r="B23" s="96"/>
      <c r="C23" s="96"/>
      <c r="D23" s="38" t="s">
        <v>93</v>
      </c>
      <c r="E23" s="95">
        <v>1173801</v>
      </c>
      <c r="F23" s="97">
        <v>1173801</v>
      </c>
      <c r="G23" s="38"/>
      <c r="H23" s="38"/>
      <c r="I23" s="38"/>
      <c r="J23" s="38"/>
      <c r="K23" s="38"/>
    </row>
    <row r="24" spans="1:11" ht="24" customHeight="1">
      <c r="A24" s="96">
        <v>2101103</v>
      </c>
      <c r="B24" s="96"/>
      <c r="C24" s="96"/>
      <c r="D24" s="38" t="s">
        <v>94</v>
      </c>
      <c r="E24" s="95">
        <v>69210</v>
      </c>
      <c r="F24" s="97">
        <v>69210</v>
      </c>
      <c r="G24" s="97"/>
      <c r="H24" s="38"/>
      <c r="I24" s="38"/>
      <c r="J24" s="38"/>
      <c r="K24" s="38"/>
    </row>
    <row r="25" spans="1:11" ht="24" customHeight="1">
      <c r="A25" s="96">
        <v>211</v>
      </c>
      <c r="B25" s="96"/>
      <c r="C25" s="96"/>
      <c r="D25" s="38" t="s">
        <v>95</v>
      </c>
      <c r="E25" s="95">
        <v>12330696</v>
      </c>
      <c r="F25" s="97"/>
      <c r="G25" s="97">
        <v>12330696</v>
      </c>
      <c r="H25" s="38"/>
      <c r="I25" s="38"/>
      <c r="J25" s="38"/>
      <c r="K25" s="38"/>
    </row>
    <row r="26" spans="1:11" ht="24" customHeight="1">
      <c r="A26" s="96">
        <v>21104</v>
      </c>
      <c r="B26" s="96"/>
      <c r="C26" s="96"/>
      <c r="D26" s="38" t="s">
        <v>96</v>
      </c>
      <c r="E26" s="95">
        <v>12330696</v>
      </c>
      <c r="F26" s="97"/>
      <c r="G26" s="97">
        <v>12330696</v>
      </c>
      <c r="H26" s="38"/>
      <c r="I26" s="38"/>
      <c r="J26" s="38"/>
      <c r="K26" s="38"/>
    </row>
    <row r="27" spans="1:11" ht="24" customHeight="1">
      <c r="A27" s="96">
        <v>2110499</v>
      </c>
      <c r="B27" s="96"/>
      <c r="C27" s="96"/>
      <c r="D27" s="38" t="s">
        <v>97</v>
      </c>
      <c r="E27" s="95">
        <v>12330696</v>
      </c>
      <c r="F27" s="97"/>
      <c r="G27" s="97">
        <v>12330696</v>
      </c>
      <c r="H27" s="38"/>
      <c r="I27" s="38"/>
      <c r="J27" s="38"/>
      <c r="K27" s="38"/>
    </row>
    <row r="28" spans="1:11" ht="24" customHeight="1">
      <c r="A28" s="96">
        <v>213</v>
      </c>
      <c r="B28" s="96"/>
      <c r="C28" s="96"/>
      <c r="D28" s="38" t="s">
        <v>98</v>
      </c>
      <c r="E28" s="95">
        <v>46700866</v>
      </c>
      <c r="F28" s="97">
        <f>F29</f>
        <v>31163366</v>
      </c>
      <c r="G28" s="97">
        <f>G29</f>
        <v>15537500</v>
      </c>
      <c r="H28" s="38"/>
      <c r="I28" s="38"/>
      <c r="J28" s="38"/>
      <c r="K28" s="38"/>
    </row>
    <row r="29" spans="1:11" ht="24" customHeight="1">
      <c r="A29" s="96">
        <v>21302</v>
      </c>
      <c r="B29" s="96"/>
      <c r="C29" s="96"/>
      <c r="D29" s="38" t="s">
        <v>99</v>
      </c>
      <c r="E29" s="95">
        <v>46700866</v>
      </c>
      <c r="F29" s="97">
        <f>F30+F31</f>
        <v>31163366</v>
      </c>
      <c r="G29" s="97">
        <v>15537500</v>
      </c>
      <c r="H29" s="38"/>
      <c r="I29" s="38"/>
      <c r="J29" s="38"/>
      <c r="K29" s="38"/>
    </row>
    <row r="30" spans="1:11" ht="24" customHeight="1">
      <c r="A30" s="96">
        <v>2130201</v>
      </c>
      <c r="B30" s="96"/>
      <c r="C30" s="96"/>
      <c r="D30" s="38" t="s">
        <v>100</v>
      </c>
      <c r="E30" s="95">
        <v>3253667</v>
      </c>
      <c r="F30" s="97">
        <v>3253667</v>
      </c>
      <c r="G30" s="97"/>
      <c r="H30" s="38"/>
      <c r="I30" s="38"/>
      <c r="J30" s="38"/>
      <c r="K30" s="38"/>
    </row>
    <row r="31" spans="1:11" ht="24" customHeight="1">
      <c r="A31" s="96">
        <v>2130204</v>
      </c>
      <c r="B31" s="96"/>
      <c r="C31" s="96"/>
      <c r="D31" s="38" t="s">
        <v>101</v>
      </c>
      <c r="E31" s="95">
        <v>27909699</v>
      </c>
      <c r="F31" s="97">
        <v>27909699</v>
      </c>
      <c r="G31" s="97"/>
      <c r="H31" s="38"/>
      <c r="I31" s="38"/>
      <c r="J31" s="38"/>
      <c r="K31" s="38"/>
    </row>
    <row r="32" spans="1:11" ht="24" customHeight="1">
      <c r="A32" s="96">
        <v>2130209</v>
      </c>
      <c r="B32" s="96"/>
      <c r="C32" s="96"/>
      <c r="D32" s="38" t="s">
        <v>102</v>
      </c>
      <c r="E32" s="95">
        <v>15537500</v>
      </c>
      <c r="F32" s="97"/>
      <c r="G32" s="95">
        <v>15537500</v>
      </c>
      <c r="H32" s="38"/>
      <c r="I32" s="38"/>
      <c r="J32" s="38"/>
      <c r="K32" s="38"/>
    </row>
  </sheetData>
  <sheetProtection/>
  <mergeCells count="38">
    <mergeCell ref="A2:J2"/>
    <mergeCell ref="A3:C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67" right="0.51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zoomScaleSheetLayoutView="100" workbookViewId="0" topLeftCell="A13">
      <selection activeCell="C20" sqref="C20"/>
    </sheetView>
  </sheetViews>
  <sheetFormatPr defaultColWidth="8.875" defaultRowHeight="14.25"/>
  <cols>
    <col min="1" max="1" width="23.75390625" style="0" customWidth="1"/>
    <col min="2" max="4" width="18.00390625" style="0" customWidth="1"/>
    <col min="5" max="5" width="12.75390625" style="0" customWidth="1"/>
    <col min="6" max="6" width="11.50390625" style="0" customWidth="1"/>
  </cols>
  <sheetData>
    <row r="1" ht="14.25">
      <c r="A1" s="1" t="s">
        <v>112</v>
      </c>
    </row>
    <row r="2" spans="1:7" ht="18.75">
      <c r="A2" s="20" t="s">
        <v>113</v>
      </c>
      <c r="B2" s="20"/>
      <c r="C2" s="20"/>
      <c r="D2" s="20"/>
      <c r="E2" s="20"/>
      <c r="F2" s="20"/>
      <c r="G2" s="20"/>
    </row>
    <row r="3" spans="1:7" ht="14.25">
      <c r="A3" t="s">
        <v>114</v>
      </c>
      <c r="B3" s="21"/>
      <c r="C3" s="21"/>
      <c r="D3" s="21"/>
      <c r="E3" s="21"/>
      <c r="F3" s="21"/>
      <c r="G3" s="64" t="s">
        <v>3</v>
      </c>
    </row>
    <row r="4" spans="1:7" ht="14.25">
      <c r="A4" s="79" t="s">
        <v>115</v>
      </c>
      <c r="B4" s="79" t="s">
        <v>79</v>
      </c>
      <c r="C4" s="80" t="s">
        <v>116</v>
      </c>
      <c r="D4" s="81"/>
      <c r="E4" s="81"/>
      <c r="F4" s="81"/>
      <c r="G4" s="82"/>
    </row>
    <row r="5" spans="1:7" ht="14.25">
      <c r="A5" s="83"/>
      <c r="B5" s="83"/>
      <c r="C5" s="79" t="s">
        <v>117</v>
      </c>
      <c r="D5" s="80" t="s">
        <v>118</v>
      </c>
      <c r="E5" s="82"/>
      <c r="F5" s="79" t="s">
        <v>119</v>
      </c>
      <c r="G5" s="79" t="s">
        <v>120</v>
      </c>
    </row>
    <row r="6" spans="1:7" ht="24">
      <c r="A6" s="84"/>
      <c r="B6" s="84"/>
      <c r="C6" s="84"/>
      <c r="D6" s="85" t="s">
        <v>121</v>
      </c>
      <c r="E6" s="85" t="s">
        <v>122</v>
      </c>
      <c r="F6" s="84"/>
      <c r="G6" s="84"/>
    </row>
    <row r="7" spans="1:7" ht="30" customHeight="1">
      <c r="A7" s="26" t="s">
        <v>79</v>
      </c>
      <c r="B7" s="27">
        <f>B8+B13+B26</f>
        <v>36566675</v>
      </c>
      <c r="C7" s="76">
        <v>36566675</v>
      </c>
      <c r="D7" s="76">
        <v>36566675</v>
      </c>
      <c r="E7" s="27"/>
      <c r="F7" s="27"/>
      <c r="G7" s="27"/>
    </row>
    <row r="8" spans="1:9" ht="22.5" customHeight="1">
      <c r="A8" s="28" t="s">
        <v>123</v>
      </c>
      <c r="B8" s="29">
        <f>SUM(B9:B12)</f>
        <v>22787580</v>
      </c>
      <c r="C8" s="37">
        <v>22787580</v>
      </c>
      <c r="D8" s="37">
        <v>22787580</v>
      </c>
      <c r="E8" s="28"/>
      <c r="F8" s="28"/>
      <c r="G8" s="28"/>
      <c r="H8" s="86"/>
      <c r="I8" s="86"/>
    </row>
    <row r="9" spans="1:9" ht="22.5" customHeight="1">
      <c r="A9" s="28" t="s">
        <v>124</v>
      </c>
      <c r="B9" s="29">
        <v>17392893</v>
      </c>
      <c r="C9" s="76">
        <v>17392893</v>
      </c>
      <c r="D9" s="37">
        <v>17392893</v>
      </c>
      <c r="E9" s="29"/>
      <c r="F9" s="29"/>
      <c r="G9" s="28"/>
      <c r="H9" s="87"/>
      <c r="I9" s="87"/>
    </row>
    <row r="10" spans="1:9" ht="22.5" customHeight="1">
      <c r="A10" s="28" t="s">
        <v>125</v>
      </c>
      <c r="B10" s="29">
        <v>2694120</v>
      </c>
      <c r="C10" s="76">
        <v>2694120</v>
      </c>
      <c r="D10" s="37">
        <v>2694120</v>
      </c>
      <c r="E10" s="29"/>
      <c r="F10" s="29"/>
      <c r="G10" s="28"/>
      <c r="H10" s="87"/>
      <c r="I10" s="87"/>
    </row>
    <row r="11" spans="1:9" ht="22.5" customHeight="1">
      <c r="A11" s="28" t="s">
        <v>126</v>
      </c>
      <c r="B11" s="29">
        <v>786416</v>
      </c>
      <c r="C11" s="76">
        <v>786416</v>
      </c>
      <c r="D11" s="37">
        <v>786416</v>
      </c>
      <c r="E11" s="29"/>
      <c r="F11" s="29"/>
      <c r="G11" s="28"/>
      <c r="H11" s="87"/>
      <c r="I11" s="87"/>
    </row>
    <row r="12" spans="1:9" ht="22.5" customHeight="1">
      <c r="A12" s="28" t="s">
        <v>127</v>
      </c>
      <c r="B12" s="29">
        <v>1914151</v>
      </c>
      <c r="C12" s="76">
        <v>1914151</v>
      </c>
      <c r="D12" s="37">
        <v>1914151</v>
      </c>
      <c r="E12" s="29"/>
      <c r="F12" s="29"/>
      <c r="G12" s="28"/>
      <c r="H12" s="87"/>
      <c r="I12" s="87"/>
    </row>
    <row r="13" spans="1:9" ht="22.5" customHeight="1">
      <c r="A13" s="28" t="s">
        <v>128</v>
      </c>
      <c r="B13" s="29">
        <v>2119400</v>
      </c>
      <c r="C13" s="76">
        <v>2119400</v>
      </c>
      <c r="D13" s="37">
        <v>2119400</v>
      </c>
      <c r="E13" s="28"/>
      <c r="F13" s="28"/>
      <c r="G13" s="28"/>
      <c r="H13" s="86"/>
      <c r="I13" s="86"/>
    </row>
    <row r="14" spans="1:7" ht="22.5" customHeight="1">
      <c r="A14" s="28" t="s">
        <v>129</v>
      </c>
      <c r="B14" s="29">
        <f>40983+329529+200000+375000</f>
        <v>945512</v>
      </c>
      <c r="C14" s="37">
        <v>945512</v>
      </c>
      <c r="D14" s="37">
        <v>945512</v>
      </c>
      <c r="E14" s="28"/>
      <c r="F14" s="28"/>
      <c r="G14" s="28"/>
    </row>
    <row r="15" spans="1:7" ht="22.5" customHeight="1">
      <c r="A15" s="28" t="s">
        <v>130</v>
      </c>
      <c r="B15" s="29">
        <f>2560+7500</f>
        <v>10060</v>
      </c>
      <c r="C15" s="37">
        <v>10060</v>
      </c>
      <c r="D15" s="37">
        <v>10060</v>
      </c>
      <c r="E15" s="28"/>
      <c r="F15" s="28"/>
      <c r="G15" s="28"/>
    </row>
    <row r="16" spans="1:7" ht="22.5" customHeight="1">
      <c r="A16" s="28" t="s">
        <v>131</v>
      </c>
      <c r="B16" s="29">
        <f>26700+74950</f>
        <v>101650</v>
      </c>
      <c r="C16" s="37">
        <v>101650</v>
      </c>
      <c r="D16" s="37">
        <v>101650</v>
      </c>
      <c r="E16" s="28"/>
      <c r="F16" s="28"/>
      <c r="G16" s="28"/>
    </row>
    <row r="17" spans="1:7" ht="22.5" customHeight="1">
      <c r="A17" s="28" t="s">
        <v>132</v>
      </c>
      <c r="B17" s="29">
        <f>24950+76880</f>
        <v>101830</v>
      </c>
      <c r="C17" s="37">
        <v>101830</v>
      </c>
      <c r="D17" s="37">
        <v>101830</v>
      </c>
      <c r="E17" s="28"/>
      <c r="F17" s="28"/>
      <c r="G17" s="28"/>
    </row>
    <row r="18" spans="1:7" ht="22.5" customHeight="1">
      <c r="A18" s="28" t="s">
        <v>133</v>
      </c>
      <c r="B18" s="29">
        <f>29754+75390</f>
        <v>105144</v>
      </c>
      <c r="C18" s="37">
        <v>105144</v>
      </c>
      <c r="D18" s="37">
        <v>105144</v>
      </c>
      <c r="E18" s="28"/>
      <c r="F18" s="28"/>
      <c r="G18" s="28"/>
    </row>
    <row r="19" spans="1:7" ht="22.5" customHeight="1">
      <c r="A19" s="28" t="s">
        <v>134</v>
      </c>
      <c r="B19" s="29">
        <f>10730+30070</f>
        <v>40800</v>
      </c>
      <c r="C19" s="37">
        <v>40800</v>
      </c>
      <c r="D19" s="37">
        <v>40800</v>
      </c>
      <c r="E19" s="28"/>
      <c r="F19" s="28"/>
      <c r="G19" s="28"/>
    </row>
    <row r="20" spans="1:7" ht="22.5" customHeight="1">
      <c r="A20" s="28" t="s">
        <v>135</v>
      </c>
      <c r="B20" s="29">
        <f>2500+7500</f>
        <v>10000</v>
      </c>
      <c r="C20" s="37">
        <v>10000</v>
      </c>
      <c r="D20" s="37">
        <v>10000</v>
      </c>
      <c r="E20" s="28"/>
      <c r="F20" s="28"/>
      <c r="G20" s="28"/>
    </row>
    <row r="21" spans="1:7" ht="22.5" customHeight="1">
      <c r="A21" s="28" t="s">
        <v>136</v>
      </c>
      <c r="B21" s="29">
        <f>2473+7507</f>
        <v>9980</v>
      </c>
      <c r="C21" s="37">
        <v>9980</v>
      </c>
      <c r="D21" s="37">
        <v>9980</v>
      </c>
      <c r="E21" s="28"/>
      <c r="F21" s="28"/>
      <c r="G21" s="28"/>
    </row>
    <row r="22" spans="1:7" ht="22.5" customHeight="1">
      <c r="A22" s="28" t="s">
        <v>137</v>
      </c>
      <c r="B22" s="29">
        <f>109750+220250</f>
        <v>330000</v>
      </c>
      <c r="C22" s="37">
        <v>330000</v>
      </c>
      <c r="D22" s="37">
        <v>330000</v>
      </c>
      <c r="E22" s="28"/>
      <c r="F22" s="28"/>
      <c r="G22" s="28"/>
    </row>
    <row r="23" spans="1:7" ht="22.5" customHeight="1">
      <c r="A23" s="28" t="s">
        <v>138</v>
      </c>
      <c r="B23" s="29">
        <f>19600+60424</f>
        <v>80024</v>
      </c>
      <c r="C23" s="37">
        <v>80024</v>
      </c>
      <c r="D23" s="37">
        <v>80024</v>
      </c>
      <c r="E23" s="28"/>
      <c r="F23" s="28"/>
      <c r="G23" s="28"/>
    </row>
    <row r="24" spans="1:7" ht="22.5" customHeight="1">
      <c r="A24" s="28" t="s">
        <v>139</v>
      </c>
      <c r="B24" s="29">
        <f>80000+180000+20000</f>
        <v>280000</v>
      </c>
      <c r="C24" s="37">
        <v>280000</v>
      </c>
      <c r="D24" s="37">
        <v>280000</v>
      </c>
      <c r="E24" s="28"/>
      <c r="F24" s="28"/>
      <c r="G24" s="28"/>
    </row>
    <row r="25" spans="1:7" ht="22.5" customHeight="1">
      <c r="A25" s="28" t="s">
        <v>140</v>
      </c>
      <c r="B25" s="29">
        <v>104400</v>
      </c>
      <c r="C25" s="37">
        <v>104400</v>
      </c>
      <c r="D25" s="37">
        <v>104400</v>
      </c>
      <c r="E25" s="28"/>
      <c r="F25" s="28"/>
      <c r="G25" s="28"/>
    </row>
    <row r="26" spans="1:7" ht="22.5" customHeight="1">
      <c r="A26" s="28" t="s">
        <v>141</v>
      </c>
      <c r="B26" s="29">
        <f>SUM(B27:B30)</f>
        <v>11659695</v>
      </c>
      <c r="C26" s="37">
        <v>11659695</v>
      </c>
      <c r="D26" s="37">
        <v>11659695</v>
      </c>
      <c r="E26" s="28"/>
      <c r="F26" s="28"/>
      <c r="G26" s="28"/>
    </row>
    <row r="27" spans="1:7" ht="22.5" customHeight="1">
      <c r="A27" s="28" t="s">
        <v>142</v>
      </c>
      <c r="B27" s="29">
        <v>7349208</v>
      </c>
      <c r="C27" s="37">
        <v>7349208</v>
      </c>
      <c r="D27" s="37">
        <v>7349208</v>
      </c>
      <c r="E27" s="28"/>
      <c r="F27" s="28"/>
      <c r="G27" s="28"/>
    </row>
    <row r="28" spans="1:7" ht="22.5" customHeight="1">
      <c r="A28" s="28" t="s">
        <v>143</v>
      </c>
      <c r="B28" s="29">
        <v>63580</v>
      </c>
      <c r="C28" s="37">
        <v>63580</v>
      </c>
      <c r="D28" s="37">
        <v>63580</v>
      </c>
      <c r="E28" s="28"/>
      <c r="F28" s="28"/>
      <c r="G28" s="28"/>
    </row>
    <row r="29" spans="1:7" ht="22.5" customHeight="1">
      <c r="A29" s="28" t="s">
        <v>144</v>
      </c>
      <c r="B29" s="29">
        <v>1555097</v>
      </c>
      <c r="C29" s="37">
        <v>1555097</v>
      </c>
      <c r="D29" s="37">
        <v>1555097</v>
      </c>
      <c r="E29" s="28"/>
      <c r="F29" s="28"/>
      <c r="G29" s="28"/>
    </row>
    <row r="30" spans="1:7" ht="22.5" customHeight="1">
      <c r="A30" s="28" t="s">
        <v>145</v>
      </c>
      <c r="B30" s="29">
        <v>2691810</v>
      </c>
      <c r="C30" s="37">
        <v>2691810</v>
      </c>
      <c r="D30" s="37">
        <v>2691810</v>
      </c>
      <c r="E30" s="28"/>
      <c r="F30" s="28"/>
      <c r="G30" s="28"/>
    </row>
    <row r="31" spans="1:7" ht="22.5" customHeight="1">
      <c r="A31" s="28" t="s">
        <v>146</v>
      </c>
      <c r="B31" s="29"/>
      <c r="C31" s="28"/>
      <c r="D31" s="28"/>
      <c r="E31" s="28"/>
      <c r="F31" s="29"/>
      <c r="G31" s="28"/>
    </row>
    <row r="32" spans="1:7" ht="22.5" customHeight="1">
      <c r="A32" s="28"/>
      <c r="B32" s="29"/>
      <c r="C32" s="28"/>
      <c r="D32" s="28"/>
      <c r="E32" s="28"/>
      <c r="F32" s="29"/>
      <c r="G32" s="28"/>
    </row>
    <row r="33" spans="1:7" ht="22.5" customHeight="1">
      <c r="A33" s="28"/>
      <c r="B33" s="29"/>
      <c r="C33" s="28"/>
      <c r="D33" s="28"/>
      <c r="E33" s="28"/>
      <c r="F33" s="29"/>
      <c r="G33" s="28"/>
    </row>
    <row r="34" spans="1:7" ht="22.5" customHeight="1">
      <c r="A34" s="28"/>
      <c r="B34" s="29"/>
      <c r="C34" s="28"/>
      <c r="D34" s="28"/>
      <c r="E34" s="28"/>
      <c r="F34" s="29"/>
      <c r="G34" s="28"/>
    </row>
    <row r="35" spans="1:7" ht="22.5" customHeight="1">
      <c r="A35" s="28" t="s">
        <v>147</v>
      </c>
      <c r="B35" s="28"/>
      <c r="C35" s="28"/>
      <c r="D35" s="28"/>
      <c r="E35" s="28"/>
      <c r="F35" s="28"/>
      <c r="G35" s="28"/>
    </row>
    <row r="36" spans="1:7" ht="22.5" customHeight="1">
      <c r="A36" s="28"/>
      <c r="B36" s="28"/>
      <c r="C36" s="28"/>
      <c r="D36" s="28"/>
      <c r="E36" s="28"/>
      <c r="F36" s="28"/>
      <c r="G36" s="28"/>
    </row>
    <row r="37" spans="1:7" ht="22.5" customHeight="1">
      <c r="A37" s="28"/>
      <c r="B37" s="28"/>
      <c r="C37" s="28"/>
      <c r="D37" s="28"/>
      <c r="E37" s="28"/>
      <c r="F37" s="28"/>
      <c r="G37" s="28"/>
    </row>
    <row r="38" spans="1:7" ht="22.5" customHeight="1">
      <c r="A38" s="28"/>
      <c r="B38" s="28"/>
      <c r="C38" s="28"/>
      <c r="D38" s="28"/>
      <c r="E38" s="28"/>
      <c r="F38" s="28"/>
      <c r="G38" s="28"/>
    </row>
    <row r="39" spans="1:7" ht="22.5" customHeight="1">
      <c r="A39" s="28" t="s">
        <v>148</v>
      </c>
      <c r="B39" s="29"/>
      <c r="C39" s="29"/>
      <c r="D39" s="29"/>
      <c r="E39" s="28"/>
      <c r="F39" s="28"/>
      <c r="G39" s="28"/>
    </row>
    <row r="40" spans="1:7" ht="22.5" customHeight="1">
      <c r="A40" s="28"/>
      <c r="B40" s="29"/>
      <c r="C40" s="29"/>
      <c r="D40" s="29"/>
      <c r="E40" s="28"/>
      <c r="F40" s="28"/>
      <c r="G40" s="28"/>
    </row>
    <row r="41" spans="1:7" ht="22.5" customHeight="1">
      <c r="A41" s="28"/>
      <c r="B41" s="29"/>
      <c r="C41" s="29"/>
      <c r="D41" s="29"/>
      <c r="E41" s="28"/>
      <c r="F41" s="28"/>
      <c r="G41" s="28"/>
    </row>
    <row r="42" spans="1:7" ht="22.5" customHeight="1">
      <c r="A42" s="28"/>
      <c r="B42" s="29"/>
      <c r="C42" s="29"/>
      <c r="D42" s="29"/>
      <c r="E42" s="28"/>
      <c r="F42" s="28"/>
      <c r="G42" s="28"/>
    </row>
    <row r="43" spans="1:7" ht="22.5" customHeight="1">
      <c r="A43" s="28" t="s">
        <v>111</v>
      </c>
      <c r="B43" s="29"/>
      <c r="C43" s="29"/>
      <c r="D43" s="29"/>
      <c r="E43" s="28"/>
      <c r="F43" s="28"/>
      <c r="G43" s="28"/>
    </row>
    <row r="44" spans="1:7" ht="22.5" customHeight="1">
      <c r="A44" s="28"/>
      <c r="B44" s="29"/>
      <c r="C44" s="29"/>
      <c r="D44" s="29"/>
      <c r="E44" s="28"/>
      <c r="F44" s="28"/>
      <c r="G44" s="28"/>
    </row>
    <row r="45" spans="1:7" ht="22.5" customHeight="1">
      <c r="A45" s="28"/>
      <c r="B45" s="29"/>
      <c r="C45" s="29"/>
      <c r="D45" s="29"/>
      <c r="E45" s="28"/>
      <c r="F45" s="28"/>
      <c r="G45" s="28"/>
    </row>
    <row r="46" spans="1:7" ht="22.5" customHeight="1">
      <c r="A46" s="28"/>
      <c r="B46" s="29"/>
      <c r="C46" s="29"/>
      <c r="D46" s="29"/>
      <c r="E46" s="28"/>
      <c r="F46" s="28"/>
      <c r="G46" s="28"/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workbookViewId="0" topLeftCell="A14">
      <selection activeCell="A26" sqref="A26"/>
    </sheetView>
  </sheetViews>
  <sheetFormatPr defaultColWidth="8.875" defaultRowHeight="14.25"/>
  <cols>
    <col min="1" max="1" width="24.25390625" style="0" customWidth="1"/>
    <col min="2" max="4" width="16.25390625" style="0" customWidth="1"/>
    <col min="5" max="5" width="12.25390625" style="0" customWidth="1"/>
    <col min="6" max="6" width="12.125" style="0" customWidth="1"/>
    <col min="7" max="7" width="5.125" style="0" customWidth="1"/>
    <col min="8" max="8" width="11.375" style="0" customWidth="1"/>
  </cols>
  <sheetData>
    <row r="1" ht="14.25">
      <c r="A1" s="1" t="s">
        <v>149</v>
      </c>
    </row>
    <row r="2" spans="1:8" ht="18.75">
      <c r="A2" s="20" t="s">
        <v>150</v>
      </c>
      <c r="B2" s="20"/>
      <c r="C2" s="20"/>
      <c r="D2" s="20"/>
      <c r="E2" s="20"/>
      <c r="F2" s="20"/>
      <c r="G2" s="20"/>
      <c r="H2" s="20"/>
    </row>
    <row r="3" spans="1:8" ht="14.25">
      <c r="A3" t="s">
        <v>114</v>
      </c>
      <c r="B3" s="21"/>
      <c r="C3" s="21"/>
      <c r="D3" s="21"/>
      <c r="E3" s="21"/>
      <c r="F3" s="21"/>
      <c r="H3" s="64" t="s">
        <v>3</v>
      </c>
    </row>
    <row r="4" spans="1:8" ht="14.25">
      <c r="A4" s="65" t="s">
        <v>151</v>
      </c>
      <c r="B4" s="65" t="s">
        <v>79</v>
      </c>
      <c r="C4" s="66" t="s">
        <v>116</v>
      </c>
      <c r="D4" s="67"/>
      <c r="E4" s="67"/>
      <c r="F4" s="67"/>
      <c r="G4" s="67"/>
      <c r="H4" s="68" t="s">
        <v>152</v>
      </c>
    </row>
    <row r="5" spans="1:8" ht="14.25">
      <c r="A5" s="69"/>
      <c r="B5" s="69"/>
      <c r="C5" s="65" t="s">
        <v>117</v>
      </c>
      <c r="D5" s="66" t="s">
        <v>118</v>
      </c>
      <c r="E5" s="70"/>
      <c r="F5" s="65" t="s">
        <v>119</v>
      </c>
      <c r="G5" s="71" t="s">
        <v>153</v>
      </c>
      <c r="H5" s="72"/>
    </row>
    <row r="6" spans="1:8" ht="28.5" customHeight="1">
      <c r="A6" s="73"/>
      <c r="B6" s="73"/>
      <c r="C6" s="73"/>
      <c r="D6" s="74" t="s">
        <v>121</v>
      </c>
      <c r="E6" s="74" t="s">
        <v>122</v>
      </c>
      <c r="F6" s="73"/>
      <c r="G6" s="75"/>
      <c r="H6" s="72"/>
    </row>
    <row r="7" spans="1:8" ht="25.5" customHeight="1">
      <c r="A7" s="26" t="s">
        <v>79</v>
      </c>
      <c r="B7" s="27">
        <f>SUM(B8:B27)</f>
        <v>34149831</v>
      </c>
      <c r="C7" s="76">
        <v>34149831</v>
      </c>
      <c r="D7" s="76">
        <v>34149831</v>
      </c>
      <c r="E7" s="27"/>
      <c r="F7" s="27"/>
      <c r="G7" s="77"/>
      <c r="H7" s="10"/>
    </row>
    <row r="8" spans="1:8" ht="25.5" customHeight="1">
      <c r="A8" s="28" t="s">
        <v>154</v>
      </c>
      <c r="B8" s="29">
        <v>3696400</v>
      </c>
      <c r="C8" s="37">
        <v>3696400</v>
      </c>
      <c r="D8" s="37">
        <v>3696400</v>
      </c>
      <c r="E8" s="28"/>
      <c r="F8" s="28"/>
      <c r="G8" s="78"/>
      <c r="H8" s="10"/>
    </row>
    <row r="9" spans="1:8" ht="25.5" customHeight="1">
      <c r="A9" s="28" t="s">
        <v>155</v>
      </c>
      <c r="B9" s="29">
        <v>100000</v>
      </c>
      <c r="C9" s="37">
        <v>100000</v>
      </c>
      <c r="D9" s="37">
        <v>100000</v>
      </c>
      <c r="E9" s="28"/>
      <c r="F9" s="28"/>
      <c r="G9" s="78"/>
      <c r="H9" s="10"/>
    </row>
    <row r="10" spans="1:8" ht="25.5" customHeight="1">
      <c r="A10" s="28" t="s">
        <v>156</v>
      </c>
      <c r="B10" s="29">
        <v>78000</v>
      </c>
      <c r="C10" s="37">
        <v>78000</v>
      </c>
      <c r="D10" s="37">
        <v>78000</v>
      </c>
      <c r="E10" s="28"/>
      <c r="F10" s="28"/>
      <c r="G10" s="78"/>
      <c r="H10" s="10"/>
    </row>
    <row r="11" spans="1:8" ht="25.5" customHeight="1">
      <c r="A11" s="28" t="s">
        <v>157</v>
      </c>
      <c r="B11" s="29">
        <v>50000</v>
      </c>
      <c r="C11" s="37">
        <v>50000</v>
      </c>
      <c r="D11" s="37">
        <v>50000</v>
      </c>
      <c r="E11" s="28"/>
      <c r="F11" s="28"/>
      <c r="G11" s="78"/>
      <c r="H11" s="10"/>
    </row>
    <row r="12" spans="1:8" ht="25.5" customHeight="1">
      <c r="A12" s="28" t="s">
        <v>158</v>
      </c>
      <c r="B12" s="29">
        <v>397500</v>
      </c>
      <c r="C12" s="37">
        <v>397500</v>
      </c>
      <c r="D12" s="37">
        <v>397500</v>
      </c>
      <c r="E12" s="28"/>
      <c r="F12" s="28"/>
      <c r="G12" s="78"/>
      <c r="H12" s="10"/>
    </row>
    <row r="13" spans="1:8" ht="25.5" customHeight="1">
      <c r="A13" s="28" t="s">
        <v>159</v>
      </c>
      <c r="B13" s="29">
        <v>182500</v>
      </c>
      <c r="C13" s="37">
        <v>182500</v>
      </c>
      <c r="D13" s="37">
        <v>182500</v>
      </c>
      <c r="E13" s="28"/>
      <c r="F13" s="28"/>
      <c r="G13" s="78"/>
      <c r="H13" s="10"/>
    </row>
    <row r="14" spans="1:8" ht="25.5" customHeight="1">
      <c r="A14" s="28" t="s">
        <v>160</v>
      </c>
      <c r="B14" s="29">
        <v>100000</v>
      </c>
      <c r="C14" s="37">
        <v>100000</v>
      </c>
      <c r="D14" s="37">
        <v>100000</v>
      </c>
      <c r="E14" s="28"/>
      <c r="F14" s="28"/>
      <c r="G14" s="78"/>
      <c r="H14" s="10"/>
    </row>
    <row r="15" spans="1:8" ht="25.5" customHeight="1">
      <c r="A15" s="28" t="s">
        <v>161</v>
      </c>
      <c r="B15" s="29">
        <v>130235</v>
      </c>
      <c r="C15" s="37">
        <v>130235</v>
      </c>
      <c r="D15" s="37">
        <v>130235</v>
      </c>
      <c r="E15" s="28"/>
      <c r="F15" s="28"/>
      <c r="G15" s="78"/>
      <c r="H15" s="10"/>
    </row>
    <row r="16" spans="1:8" ht="25.5" customHeight="1">
      <c r="A16" s="28" t="s">
        <v>162</v>
      </c>
      <c r="B16" s="29">
        <v>300000</v>
      </c>
      <c r="C16" s="37">
        <v>300000</v>
      </c>
      <c r="D16" s="37">
        <v>300000</v>
      </c>
      <c r="E16" s="28"/>
      <c r="F16" s="28"/>
      <c r="G16" s="78"/>
      <c r="H16" s="10"/>
    </row>
    <row r="17" spans="1:8" ht="25.5" customHeight="1">
      <c r="A17" s="28" t="s">
        <v>163</v>
      </c>
      <c r="B17" s="29">
        <v>200000</v>
      </c>
      <c r="C17" s="37">
        <v>200000</v>
      </c>
      <c r="D17" s="37">
        <v>200000</v>
      </c>
      <c r="E17" s="28"/>
      <c r="F17" s="28"/>
      <c r="G17" s="78"/>
      <c r="H17" s="10"/>
    </row>
    <row r="18" spans="1:8" ht="25.5" customHeight="1">
      <c r="A18" s="28" t="s">
        <v>164</v>
      </c>
      <c r="B18" s="29">
        <v>687000</v>
      </c>
      <c r="C18" s="37">
        <v>687000</v>
      </c>
      <c r="D18" s="37">
        <v>687000</v>
      </c>
      <c r="E18" s="28"/>
      <c r="F18" s="28"/>
      <c r="G18" s="78"/>
      <c r="H18" s="10"/>
    </row>
    <row r="19" spans="1:8" ht="25.5" customHeight="1">
      <c r="A19" s="28" t="s">
        <v>165</v>
      </c>
      <c r="B19" s="29">
        <v>80000</v>
      </c>
      <c r="C19" s="37">
        <v>80000</v>
      </c>
      <c r="D19" s="37">
        <v>80000</v>
      </c>
      <c r="E19" s="28"/>
      <c r="F19" s="28"/>
      <c r="G19" s="78"/>
      <c r="H19" s="10"/>
    </row>
    <row r="20" spans="1:8" ht="25.5" customHeight="1">
      <c r="A20" s="28" t="s">
        <v>166</v>
      </c>
      <c r="B20" s="29">
        <v>32000</v>
      </c>
      <c r="C20" s="76">
        <v>32000</v>
      </c>
      <c r="D20" s="76">
        <v>32000</v>
      </c>
      <c r="E20" s="28"/>
      <c r="F20" s="29"/>
      <c r="G20" s="78"/>
      <c r="H20" s="10"/>
    </row>
    <row r="21" spans="1:8" ht="25.5" customHeight="1">
      <c r="A21" s="28" t="s">
        <v>167</v>
      </c>
      <c r="B21" s="29">
        <v>198000</v>
      </c>
      <c r="C21" s="76">
        <v>198000</v>
      </c>
      <c r="D21" s="76">
        <v>198000</v>
      </c>
      <c r="E21" s="28"/>
      <c r="F21" s="29"/>
      <c r="G21" s="78"/>
      <c r="H21" s="10"/>
    </row>
    <row r="22" spans="1:8" ht="25.5" customHeight="1">
      <c r="A22" s="28" t="s">
        <v>168</v>
      </c>
      <c r="B22" s="29">
        <v>50000</v>
      </c>
      <c r="C22" s="76">
        <v>50000</v>
      </c>
      <c r="D22" s="76">
        <v>50000</v>
      </c>
      <c r="E22" s="28"/>
      <c r="F22" s="29"/>
      <c r="G22" s="78"/>
      <c r="H22" s="10"/>
    </row>
    <row r="23" spans="1:8" ht="25.5" customHeight="1">
      <c r="A23" s="28" t="s">
        <v>169</v>
      </c>
      <c r="B23" s="29">
        <v>1722500</v>
      </c>
      <c r="C23" s="76">
        <v>1722500</v>
      </c>
      <c r="D23" s="76">
        <v>1722500</v>
      </c>
      <c r="E23" s="28"/>
      <c r="F23" s="29"/>
      <c r="G23" s="78"/>
      <c r="H23" s="10"/>
    </row>
    <row r="24" spans="1:8" ht="25.5" customHeight="1">
      <c r="A24" s="28" t="s">
        <v>170</v>
      </c>
      <c r="B24" s="29">
        <v>1520000</v>
      </c>
      <c r="C24" s="76">
        <v>1520000</v>
      </c>
      <c r="D24" s="76">
        <v>1520000</v>
      </c>
      <c r="E24" s="28"/>
      <c r="F24" s="29"/>
      <c r="G24" s="78"/>
      <c r="H24" s="10"/>
    </row>
    <row r="25" spans="1:8" ht="25.5" customHeight="1">
      <c r="A25" s="28" t="s">
        <v>171</v>
      </c>
      <c r="B25" s="29">
        <v>3218285</v>
      </c>
      <c r="C25" s="76">
        <v>3218285</v>
      </c>
      <c r="D25" s="76">
        <v>3218285</v>
      </c>
      <c r="E25" s="28"/>
      <c r="F25" s="29"/>
      <c r="G25" s="78"/>
      <c r="H25" s="10"/>
    </row>
    <row r="26" spans="1:8" ht="25.5" customHeight="1">
      <c r="A26" s="28" t="s">
        <v>172</v>
      </c>
      <c r="B26" s="29">
        <v>5869911</v>
      </c>
      <c r="C26" s="76">
        <v>5869911</v>
      </c>
      <c r="D26" s="76">
        <v>5869911</v>
      </c>
      <c r="E26" s="28"/>
      <c r="F26" s="29"/>
      <c r="G26" s="78"/>
      <c r="H26" s="10"/>
    </row>
    <row r="27" spans="1:8" ht="25.5" customHeight="1">
      <c r="A27" s="28" t="s">
        <v>173</v>
      </c>
      <c r="B27" s="29">
        <v>15537500</v>
      </c>
      <c r="C27" s="76">
        <v>15537500</v>
      </c>
      <c r="D27" s="76">
        <v>15537500</v>
      </c>
      <c r="E27" s="28"/>
      <c r="F27" s="29"/>
      <c r="G27" s="78"/>
      <c r="H27" s="10"/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" right="0.3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workbookViewId="0" topLeftCell="A1">
      <selection activeCell="F8" sqref="F8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17.375" style="0" customWidth="1"/>
    <col min="4" max="4" width="22.125" style="0" bestFit="1" customWidth="1"/>
    <col min="5" max="5" width="3.625" style="0" bestFit="1" customWidth="1"/>
    <col min="6" max="7" width="17.375" style="0" customWidth="1"/>
    <col min="8" max="8" width="9.625" style="0" customWidth="1"/>
  </cols>
  <sheetData>
    <row r="1" ht="14.25">
      <c r="A1" s="1" t="s">
        <v>174</v>
      </c>
    </row>
    <row r="2" spans="1:8" ht="18.75">
      <c r="A2" s="49" t="s">
        <v>175</v>
      </c>
      <c r="B2" s="49"/>
      <c r="C2" s="49"/>
      <c r="D2" s="49"/>
      <c r="E2" s="49"/>
      <c r="F2" s="49"/>
      <c r="G2" s="49"/>
      <c r="H2" s="49"/>
    </row>
    <row r="3" spans="1:8" ht="14.25">
      <c r="A3" s="50" t="s">
        <v>114</v>
      </c>
      <c r="B3" s="51"/>
      <c r="C3" s="51"/>
      <c r="D3" s="51"/>
      <c r="E3" s="51"/>
      <c r="F3" s="52"/>
      <c r="G3" s="51"/>
      <c r="H3" s="53" t="s">
        <v>57</v>
      </c>
    </row>
    <row r="4" spans="1:8" ht="14.25">
      <c r="A4" s="54" t="s">
        <v>176</v>
      </c>
      <c r="B4" s="54"/>
      <c r="C4" s="54"/>
      <c r="D4" s="54" t="s">
        <v>177</v>
      </c>
      <c r="E4" s="54"/>
      <c r="F4" s="54"/>
      <c r="G4" s="54"/>
      <c r="H4" s="54"/>
    </row>
    <row r="5" spans="1:8" ht="14.25">
      <c r="A5" s="55" t="s">
        <v>178</v>
      </c>
      <c r="B5" s="55" t="s">
        <v>179</v>
      </c>
      <c r="C5" s="55" t="s">
        <v>180</v>
      </c>
      <c r="D5" s="55" t="s">
        <v>181</v>
      </c>
      <c r="E5" s="55" t="s">
        <v>179</v>
      </c>
      <c r="F5" s="54" t="s">
        <v>180</v>
      </c>
      <c r="G5" s="54"/>
      <c r="H5" s="54"/>
    </row>
    <row r="6" spans="1:8" ht="22.5">
      <c r="A6" s="55"/>
      <c r="B6" s="55"/>
      <c r="C6" s="55"/>
      <c r="D6" s="55"/>
      <c r="E6" s="55"/>
      <c r="F6" s="54" t="s">
        <v>117</v>
      </c>
      <c r="G6" s="55" t="s">
        <v>182</v>
      </c>
      <c r="H6" s="55" t="s">
        <v>183</v>
      </c>
    </row>
    <row r="7" spans="1:8" ht="14.25">
      <c r="A7" s="54" t="s">
        <v>184</v>
      </c>
      <c r="B7" s="54"/>
      <c r="C7" s="54">
        <v>1</v>
      </c>
      <c r="D7" s="54" t="s">
        <v>184</v>
      </c>
      <c r="E7" s="54"/>
      <c r="F7" s="54">
        <v>2</v>
      </c>
      <c r="G7" s="54">
        <v>3</v>
      </c>
      <c r="H7" s="54">
        <v>4</v>
      </c>
    </row>
    <row r="8" spans="1:8" ht="14.25">
      <c r="A8" s="56" t="s">
        <v>185</v>
      </c>
      <c r="B8" s="54" t="s">
        <v>72</v>
      </c>
      <c r="C8" s="57">
        <v>70716506</v>
      </c>
      <c r="D8" s="56" t="s">
        <v>186</v>
      </c>
      <c r="E8" s="54" t="s">
        <v>187</v>
      </c>
      <c r="F8" s="57">
        <v>6281635</v>
      </c>
      <c r="G8" s="57">
        <v>6281635</v>
      </c>
      <c r="H8" s="58"/>
    </row>
    <row r="9" spans="1:8" ht="14.25">
      <c r="A9" s="56" t="s">
        <v>188</v>
      </c>
      <c r="B9" s="54" t="s">
        <v>73</v>
      </c>
      <c r="C9" s="57"/>
      <c r="D9" s="56" t="s">
        <v>189</v>
      </c>
      <c r="E9" s="54" t="s">
        <v>190</v>
      </c>
      <c r="F9" s="58"/>
      <c r="G9" s="58"/>
      <c r="H9" s="58"/>
    </row>
    <row r="10" spans="1:8" ht="14.25">
      <c r="A10" s="56"/>
      <c r="B10" s="54" t="s">
        <v>74</v>
      </c>
      <c r="C10" s="58"/>
      <c r="D10" s="56" t="s">
        <v>191</v>
      </c>
      <c r="E10" s="54" t="s">
        <v>192</v>
      </c>
      <c r="F10" s="57"/>
      <c r="G10" s="57"/>
      <c r="H10" s="58"/>
    </row>
    <row r="11" spans="1:8" ht="14.25">
      <c r="A11" s="56"/>
      <c r="B11" s="54" t="s">
        <v>75</v>
      </c>
      <c r="C11" s="58"/>
      <c r="D11" s="56" t="s">
        <v>193</v>
      </c>
      <c r="E11" s="54" t="s">
        <v>194</v>
      </c>
      <c r="F11" s="57"/>
      <c r="G11" s="57"/>
      <c r="H11" s="58"/>
    </row>
    <row r="12" spans="1:8" ht="14.25">
      <c r="A12" s="56"/>
      <c r="B12" s="54" t="s">
        <v>76</v>
      </c>
      <c r="C12" s="58"/>
      <c r="D12" s="56" t="s">
        <v>195</v>
      </c>
      <c r="E12" s="54" t="s">
        <v>196</v>
      </c>
      <c r="F12" s="57"/>
      <c r="G12" s="57"/>
      <c r="H12" s="57"/>
    </row>
    <row r="13" spans="1:8" ht="14.25">
      <c r="A13" s="56"/>
      <c r="B13" s="54" t="s">
        <v>77</v>
      </c>
      <c r="C13" s="58"/>
      <c r="D13" s="56" t="s">
        <v>197</v>
      </c>
      <c r="E13" s="54" t="s">
        <v>198</v>
      </c>
      <c r="F13" s="57"/>
      <c r="G13" s="57"/>
      <c r="H13" s="58"/>
    </row>
    <row r="14" spans="1:8" ht="14.25">
      <c r="A14" s="56"/>
      <c r="B14" s="54" t="s">
        <v>78</v>
      </c>
      <c r="C14" s="58"/>
      <c r="D14" s="56" t="s">
        <v>199</v>
      </c>
      <c r="E14" s="54" t="s">
        <v>200</v>
      </c>
      <c r="F14" s="57"/>
      <c r="G14" s="57"/>
      <c r="H14" s="57"/>
    </row>
    <row r="15" spans="1:8" ht="14.25">
      <c r="A15" s="56"/>
      <c r="B15" s="54" t="s">
        <v>201</v>
      </c>
      <c r="C15" s="58"/>
      <c r="D15" s="56" t="s">
        <v>202</v>
      </c>
      <c r="E15" s="54" t="s">
        <v>203</v>
      </c>
      <c r="F15" s="57">
        <v>3848212</v>
      </c>
      <c r="G15" s="57">
        <v>3848212</v>
      </c>
      <c r="H15" s="57"/>
    </row>
    <row r="16" spans="1:8" ht="14.25">
      <c r="A16" s="56"/>
      <c r="B16" s="54" t="s">
        <v>204</v>
      </c>
      <c r="C16" s="58"/>
      <c r="D16" s="59" t="s">
        <v>205</v>
      </c>
      <c r="E16" s="54" t="s">
        <v>206</v>
      </c>
      <c r="F16" s="57">
        <v>1555097</v>
      </c>
      <c r="G16" s="57">
        <v>1555097</v>
      </c>
      <c r="H16" s="58"/>
    </row>
    <row r="17" spans="1:8" ht="14.25">
      <c r="A17" s="56"/>
      <c r="B17" s="54" t="s">
        <v>207</v>
      </c>
      <c r="C17" s="58"/>
      <c r="D17" s="56" t="s">
        <v>208</v>
      </c>
      <c r="E17" s="54" t="s">
        <v>209</v>
      </c>
      <c r="F17" s="57">
        <v>12330696</v>
      </c>
      <c r="G17" s="57">
        <v>12330696</v>
      </c>
      <c r="H17" s="58"/>
    </row>
    <row r="18" spans="1:8" ht="14.25">
      <c r="A18" s="56"/>
      <c r="B18" s="54" t="s">
        <v>210</v>
      </c>
      <c r="C18" s="58"/>
      <c r="D18" s="56" t="s">
        <v>211</v>
      </c>
      <c r="E18" s="54" t="s">
        <v>212</v>
      </c>
      <c r="F18" s="57"/>
      <c r="G18" s="57"/>
      <c r="H18" s="57"/>
    </row>
    <row r="19" spans="1:8" ht="14.25">
      <c r="A19" s="56"/>
      <c r="B19" s="54" t="s">
        <v>213</v>
      </c>
      <c r="C19" s="58"/>
      <c r="D19" s="56" t="s">
        <v>214</v>
      </c>
      <c r="E19" s="54" t="s">
        <v>215</v>
      </c>
      <c r="F19" s="57">
        <v>46700866</v>
      </c>
      <c r="G19" s="57">
        <v>46700866</v>
      </c>
      <c r="H19" s="57"/>
    </row>
    <row r="20" spans="1:8" ht="14.25">
      <c r="A20" s="56"/>
      <c r="B20" s="54" t="s">
        <v>216</v>
      </c>
      <c r="C20" s="58"/>
      <c r="D20" s="56" t="s">
        <v>217</v>
      </c>
      <c r="E20" s="54" t="s">
        <v>218</v>
      </c>
      <c r="F20" s="57"/>
      <c r="G20" s="57"/>
      <c r="H20" s="58"/>
    </row>
    <row r="21" spans="1:8" ht="14.25">
      <c r="A21" s="56"/>
      <c r="B21" s="54" t="s">
        <v>219</v>
      </c>
      <c r="C21" s="58"/>
      <c r="D21" s="56" t="s">
        <v>220</v>
      </c>
      <c r="E21" s="54" t="s">
        <v>221</v>
      </c>
      <c r="F21" s="57"/>
      <c r="G21" s="57"/>
      <c r="H21" s="57"/>
    </row>
    <row r="22" spans="1:8" ht="14.25">
      <c r="A22" s="56"/>
      <c r="B22" s="54" t="s">
        <v>222</v>
      </c>
      <c r="C22" s="58"/>
      <c r="D22" s="56" t="s">
        <v>223</v>
      </c>
      <c r="E22" s="54" t="s">
        <v>224</v>
      </c>
      <c r="F22" s="57"/>
      <c r="G22" s="57"/>
      <c r="H22" s="58"/>
    </row>
    <row r="23" spans="1:8" ht="14.25">
      <c r="A23" s="56"/>
      <c r="B23" s="54" t="s">
        <v>225</v>
      </c>
      <c r="C23" s="58"/>
      <c r="D23" s="56" t="s">
        <v>226</v>
      </c>
      <c r="E23" s="54" t="s">
        <v>227</v>
      </c>
      <c r="F23" s="57"/>
      <c r="G23" s="57"/>
      <c r="H23" s="58"/>
    </row>
    <row r="24" spans="1:8" ht="14.25">
      <c r="A24" s="56"/>
      <c r="B24" s="54" t="s">
        <v>228</v>
      </c>
      <c r="C24" s="58"/>
      <c r="D24" s="56" t="s">
        <v>229</v>
      </c>
      <c r="E24" s="54" t="s">
        <v>230</v>
      </c>
      <c r="F24" s="58"/>
      <c r="G24" s="58"/>
      <c r="H24" s="58"/>
    </row>
    <row r="25" spans="1:8" ht="14.25">
      <c r="A25" s="56"/>
      <c r="B25" s="54" t="s">
        <v>231</v>
      </c>
      <c r="C25" s="58"/>
      <c r="D25" s="56" t="s">
        <v>232</v>
      </c>
      <c r="E25" s="54" t="s">
        <v>233</v>
      </c>
      <c r="F25" s="57"/>
      <c r="G25" s="57"/>
      <c r="H25" s="58"/>
    </row>
    <row r="26" spans="1:8" ht="14.25">
      <c r="A26" s="56"/>
      <c r="B26" s="54" t="s">
        <v>234</v>
      </c>
      <c r="C26" s="58"/>
      <c r="D26" s="56" t="s">
        <v>235</v>
      </c>
      <c r="E26" s="54" t="s">
        <v>236</v>
      </c>
      <c r="F26" s="57"/>
      <c r="G26" s="57"/>
      <c r="H26" s="58"/>
    </row>
    <row r="27" spans="1:8" ht="14.25">
      <c r="A27" s="56"/>
      <c r="B27" s="54" t="s">
        <v>237</v>
      </c>
      <c r="C27" s="58"/>
      <c r="D27" s="56" t="s">
        <v>238</v>
      </c>
      <c r="E27" s="54" t="s">
        <v>239</v>
      </c>
      <c r="F27" s="57"/>
      <c r="G27" s="57"/>
      <c r="H27" s="58"/>
    </row>
    <row r="28" spans="1:8" ht="14.25">
      <c r="A28" s="56"/>
      <c r="B28" s="54" t="s">
        <v>240</v>
      </c>
      <c r="C28" s="58"/>
      <c r="D28" s="56" t="s">
        <v>241</v>
      </c>
      <c r="E28" s="54" t="s">
        <v>242</v>
      </c>
      <c r="F28" s="57"/>
      <c r="G28" s="57"/>
      <c r="H28" s="58"/>
    </row>
    <row r="29" spans="1:8" ht="14.25">
      <c r="A29" s="56"/>
      <c r="B29" s="54" t="s">
        <v>243</v>
      </c>
      <c r="C29" s="58"/>
      <c r="D29" s="56" t="s">
        <v>244</v>
      </c>
      <c r="E29" s="54" t="s">
        <v>245</v>
      </c>
      <c r="F29" s="57"/>
      <c r="G29" s="57"/>
      <c r="H29" s="57"/>
    </row>
    <row r="30" spans="1:8" ht="14.25">
      <c r="A30" s="56"/>
      <c r="B30" s="54" t="s">
        <v>246</v>
      </c>
      <c r="C30" s="58"/>
      <c r="D30" s="56"/>
      <c r="E30" s="54" t="s">
        <v>247</v>
      </c>
      <c r="F30" s="58"/>
      <c r="G30" s="58"/>
      <c r="H30" s="58"/>
    </row>
    <row r="31" spans="1:8" ht="14.25">
      <c r="A31" s="60" t="s">
        <v>59</v>
      </c>
      <c r="B31" s="54" t="s">
        <v>248</v>
      </c>
      <c r="C31" s="61">
        <v>70716506</v>
      </c>
      <c r="D31" s="62" t="s">
        <v>105</v>
      </c>
      <c r="E31" s="54" t="s">
        <v>249</v>
      </c>
      <c r="F31" s="61">
        <f>SUM(F8:F30)</f>
        <v>70716506</v>
      </c>
      <c r="G31" s="61">
        <f>SUM(G8:G30)</f>
        <v>70716506</v>
      </c>
      <c r="H31" s="62"/>
    </row>
    <row r="32" spans="1:8" ht="14.25">
      <c r="A32" s="56"/>
      <c r="B32" s="54" t="s">
        <v>250</v>
      </c>
      <c r="C32" s="58"/>
      <c r="D32" s="63"/>
      <c r="E32" s="54" t="s">
        <v>251</v>
      </c>
      <c r="F32" s="57"/>
      <c r="G32" s="57"/>
      <c r="H32" s="63"/>
    </row>
    <row r="33" spans="1:8" ht="14.25">
      <c r="A33" s="56" t="s">
        <v>252</v>
      </c>
      <c r="B33" s="54" t="s">
        <v>253</v>
      </c>
      <c r="C33" s="57"/>
      <c r="D33" s="63" t="s">
        <v>254</v>
      </c>
      <c r="E33" s="54" t="s">
        <v>255</v>
      </c>
      <c r="F33" s="63"/>
      <c r="G33" s="63"/>
      <c r="H33" s="63"/>
    </row>
    <row r="34" spans="1:8" ht="14.25">
      <c r="A34" s="56" t="s">
        <v>185</v>
      </c>
      <c r="B34" s="54" t="s">
        <v>256</v>
      </c>
      <c r="C34" s="57"/>
      <c r="D34" s="63" t="s">
        <v>257</v>
      </c>
      <c r="E34" s="54" t="s">
        <v>258</v>
      </c>
      <c r="F34" s="63"/>
      <c r="G34" s="63"/>
      <c r="H34" s="63"/>
    </row>
    <row r="35" spans="1:8" ht="14.25">
      <c r="A35" s="56" t="s">
        <v>188</v>
      </c>
      <c r="B35" s="54" t="s">
        <v>259</v>
      </c>
      <c r="C35" s="57"/>
      <c r="D35" s="63" t="s">
        <v>260</v>
      </c>
      <c r="E35" s="54" t="s">
        <v>261</v>
      </c>
      <c r="F35" s="63"/>
      <c r="G35" s="63"/>
      <c r="H35" s="63"/>
    </row>
    <row r="36" spans="1:8" ht="14.25">
      <c r="A36" s="56"/>
      <c r="B36" s="54" t="s">
        <v>262</v>
      </c>
      <c r="C36" s="58"/>
      <c r="D36" s="63"/>
      <c r="E36" s="54" t="s">
        <v>263</v>
      </c>
      <c r="F36" s="63"/>
      <c r="G36" s="63"/>
      <c r="H36" s="63"/>
    </row>
    <row r="37" spans="1:8" ht="14.25">
      <c r="A37" s="60" t="s">
        <v>264</v>
      </c>
      <c r="B37" s="54" t="s">
        <v>265</v>
      </c>
      <c r="C37" s="61">
        <v>70716506</v>
      </c>
      <c r="D37" s="62" t="s">
        <v>266</v>
      </c>
      <c r="E37" s="54" t="s">
        <v>267</v>
      </c>
      <c r="F37" s="61">
        <v>70716506</v>
      </c>
      <c r="G37" s="61">
        <v>70716506</v>
      </c>
      <c r="H37" s="62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30"/>
  <sheetViews>
    <sheetView zoomScaleSheetLayoutView="100" workbookViewId="0" topLeftCell="A1">
      <selection activeCell="D11" sqref="D11"/>
    </sheetView>
  </sheetViews>
  <sheetFormatPr defaultColWidth="9.00390625" defaultRowHeight="14.25"/>
  <cols>
    <col min="1" max="3" width="3.25390625" style="0" customWidth="1"/>
    <col min="4" max="4" width="52.75390625" style="0" customWidth="1"/>
    <col min="5" max="7" width="19.00390625" style="0" customWidth="1"/>
  </cols>
  <sheetData>
    <row r="1" spans="1:2" ht="14.25">
      <c r="A1" s="1" t="s">
        <v>268</v>
      </c>
      <c r="B1" s="1"/>
    </row>
    <row r="2" spans="1:7" ht="20.25">
      <c r="A2" s="40" t="s">
        <v>269</v>
      </c>
      <c r="B2" s="41"/>
      <c r="C2" s="41"/>
      <c r="D2" s="41"/>
      <c r="E2" s="41"/>
      <c r="F2" s="41"/>
      <c r="G2" s="41"/>
    </row>
    <row r="3" spans="1:7" ht="14.25">
      <c r="A3" s="42" t="s">
        <v>114</v>
      </c>
      <c r="B3" s="43"/>
      <c r="C3" s="43"/>
      <c r="D3" s="43"/>
      <c r="F3" s="43"/>
      <c r="G3" s="44" t="s">
        <v>57</v>
      </c>
    </row>
    <row r="4" spans="1:7" ht="21" customHeight="1">
      <c r="A4" s="45" t="s">
        <v>270</v>
      </c>
      <c r="B4" s="45"/>
      <c r="C4" s="45"/>
      <c r="D4" s="45" t="s">
        <v>67</v>
      </c>
      <c r="E4" s="45" t="s">
        <v>271</v>
      </c>
      <c r="F4" s="45"/>
      <c r="G4" s="45"/>
    </row>
    <row r="5" spans="1:7" ht="21" customHeight="1">
      <c r="A5" s="45" t="s">
        <v>66</v>
      </c>
      <c r="B5" s="45"/>
      <c r="C5" s="45"/>
      <c r="D5" s="45"/>
      <c r="E5" s="45" t="s">
        <v>117</v>
      </c>
      <c r="F5" s="45" t="s">
        <v>106</v>
      </c>
      <c r="G5" s="45" t="s">
        <v>107</v>
      </c>
    </row>
    <row r="6" spans="1:7" ht="21" customHeight="1">
      <c r="A6" s="45" t="s">
        <v>68</v>
      </c>
      <c r="B6" s="45" t="s">
        <v>69</v>
      </c>
      <c r="C6" s="45" t="s">
        <v>70</v>
      </c>
      <c r="D6" s="45"/>
      <c r="E6" s="45"/>
      <c r="F6" s="45"/>
      <c r="G6" s="45"/>
    </row>
    <row r="7" spans="1:7" ht="21" customHeight="1">
      <c r="A7" s="46" t="s">
        <v>272</v>
      </c>
      <c r="B7" s="46"/>
      <c r="C7" s="46"/>
      <c r="D7" s="46"/>
      <c r="E7" s="47">
        <f>E8+E13+E18+E23+E26</f>
        <v>70716506</v>
      </c>
      <c r="F7" s="47">
        <f>F13+F18+F26</f>
        <v>36566675</v>
      </c>
      <c r="G7" s="47">
        <f>G8+G23+G26</f>
        <v>34149831</v>
      </c>
    </row>
    <row r="8" spans="1:7" ht="24.75" customHeight="1">
      <c r="A8" s="48">
        <v>201</v>
      </c>
      <c r="B8" s="48"/>
      <c r="C8" s="48"/>
      <c r="D8" s="48" t="s">
        <v>80</v>
      </c>
      <c r="E8" s="47">
        <v>6281635</v>
      </c>
      <c r="F8" s="47"/>
      <c r="G8" s="47">
        <v>6281635</v>
      </c>
    </row>
    <row r="9" spans="1:7" ht="24.75" customHeight="1">
      <c r="A9" s="48">
        <v>20103</v>
      </c>
      <c r="B9" s="48"/>
      <c r="C9" s="48"/>
      <c r="D9" s="48" t="s">
        <v>81</v>
      </c>
      <c r="E9" s="47">
        <v>6231635</v>
      </c>
      <c r="F9" s="47"/>
      <c r="G9" s="47">
        <v>6231635</v>
      </c>
    </row>
    <row r="10" spans="1:7" ht="24.75" customHeight="1">
      <c r="A10" s="48">
        <v>2010399</v>
      </c>
      <c r="B10" s="48"/>
      <c r="C10" s="48"/>
      <c r="D10" s="48" t="s">
        <v>82</v>
      </c>
      <c r="E10" s="47">
        <v>6231635</v>
      </c>
      <c r="F10" s="47"/>
      <c r="G10" s="47">
        <v>6231635</v>
      </c>
    </row>
    <row r="11" spans="1:7" ht="24.75" customHeight="1">
      <c r="A11" s="48">
        <v>20131</v>
      </c>
      <c r="B11" s="48"/>
      <c r="C11" s="48"/>
      <c r="D11" s="48" t="s">
        <v>83</v>
      </c>
      <c r="E11" s="47">
        <v>50000</v>
      </c>
      <c r="F11" s="47"/>
      <c r="G11" s="47">
        <v>50000</v>
      </c>
    </row>
    <row r="12" spans="1:7" ht="24.75" customHeight="1">
      <c r="A12" s="48">
        <v>2013199</v>
      </c>
      <c r="B12" s="48"/>
      <c r="C12" s="48"/>
      <c r="D12" s="48" t="s">
        <v>84</v>
      </c>
      <c r="E12" s="47">
        <v>50000</v>
      </c>
      <c r="F12" s="47"/>
      <c r="G12" s="47">
        <v>50000</v>
      </c>
    </row>
    <row r="13" spans="1:7" ht="24.75" customHeight="1">
      <c r="A13" s="48">
        <v>208</v>
      </c>
      <c r="B13" s="48"/>
      <c r="C13" s="48"/>
      <c r="D13" s="48" t="s">
        <v>85</v>
      </c>
      <c r="E13" s="47">
        <v>3848212</v>
      </c>
      <c r="F13" s="47">
        <v>3848212</v>
      </c>
      <c r="G13" s="47"/>
    </row>
    <row r="14" spans="1:7" ht="24.75" customHeight="1">
      <c r="A14" s="48">
        <v>20805</v>
      </c>
      <c r="B14" s="48"/>
      <c r="C14" s="48"/>
      <c r="D14" s="48" t="s">
        <v>86</v>
      </c>
      <c r="E14" s="47">
        <v>3848212</v>
      </c>
      <c r="F14" s="47">
        <v>3848212</v>
      </c>
      <c r="G14" s="47"/>
    </row>
    <row r="15" spans="1:7" ht="24.75" customHeight="1">
      <c r="A15" s="48">
        <v>2080501</v>
      </c>
      <c r="B15" s="48"/>
      <c r="C15" s="48"/>
      <c r="D15" s="48" t="s">
        <v>87</v>
      </c>
      <c r="E15" s="47">
        <v>1709281</v>
      </c>
      <c r="F15" s="47">
        <v>1709281</v>
      </c>
      <c r="G15" s="47"/>
    </row>
    <row r="16" spans="1:7" ht="24.75" customHeight="1">
      <c r="A16" s="48">
        <v>2080502</v>
      </c>
      <c r="B16" s="48"/>
      <c r="C16" s="48"/>
      <c r="D16" s="48" t="s">
        <v>88</v>
      </c>
      <c r="E16" s="47">
        <v>269600</v>
      </c>
      <c r="F16" s="47">
        <v>269600</v>
      </c>
      <c r="G16" s="47"/>
    </row>
    <row r="17" spans="1:7" ht="24.75" customHeight="1">
      <c r="A17" s="48">
        <v>2080599</v>
      </c>
      <c r="B17" s="48"/>
      <c r="C17" s="48"/>
      <c r="D17" s="48" t="s">
        <v>89</v>
      </c>
      <c r="E17" s="47">
        <v>1869331</v>
      </c>
      <c r="F17" s="47">
        <v>1869331</v>
      </c>
      <c r="G17" s="47"/>
    </row>
    <row r="18" spans="1:7" ht="24.75" customHeight="1">
      <c r="A18" s="48">
        <v>210</v>
      </c>
      <c r="B18" s="48"/>
      <c r="C18" s="48"/>
      <c r="D18" s="48" t="s">
        <v>90</v>
      </c>
      <c r="E18" s="47">
        <v>1555097</v>
      </c>
      <c r="F18" s="47">
        <v>1555097</v>
      </c>
      <c r="G18" s="47"/>
    </row>
    <row r="19" spans="1:7" ht="24.75" customHeight="1">
      <c r="A19" s="48">
        <v>21011</v>
      </c>
      <c r="B19" s="48"/>
      <c r="C19" s="48"/>
      <c r="D19" s="48" t="s">
        <v>91</v>
      </c>
      <c r="E19" s="47">
        <v>1555097</v>
      </c>
      <c r="F19" s="47">
        <v>1555097</v>
      </c>
      <c r="G19" s="47"/>
    </row>
    <row r="20" spans="1:7" ht="24.75" customHeight="1">
      <c r="A20" s="48">
        <v>2101101</v>
      </c>
      <c r="B20" s="48"/>
      <c r="C20" s="48"/>
      <c r="D20" s="48" t="s">
        <v>92</v>
      </c>
      <c r="E20" s="47">
        <v>312086</v>
      </c>
      <c r="F20" s="47">
        <v>312086</v>
      </c>
      <c r="G20" s="47"/>
    </row>
    <row r="21" spans="1:7" ht="24.75" customHeight="1">
      <c r="A21" s="48">
        <v>2101102</v>
      </c>
      <c r="B21" s="48"/>
      <c r="C21" s="48"/>
      <c r="D21" s="48" t="s">
        <v>93</v>
      </c>
      <c r="E21" s="47">
        <v>1173801</v>
      </c>
      <c r="F21" s="47">
        <v>1173801</v>
      </c>
      <c r="G21" s="47"/>
    </row>
    <row r="22" spans="1:7" ht="24.75" customHeight="1">
      <c r="A22" s="48">
        <v>2101103</v>
      </c>
      <c r="B22" s="48"/>
      <c r="C22" s="48"/>
      <c r="D22" s="38" t="s">
        <v>94</v>
      </c>
      <c r="E22" s="47">
        <v>69210</v>
      </c>
      <c r="F22" s="47">
        <v>69210</v>
      </c>
      <c r="G22" s="47"/>
    </row>
    <row r="23" spans="1:7" ht="24.75" customHeight="1">
      <c r="A23" s="48">
        <v>211</v>
      </c>
      <c r="B23" s="48"/>
      <c r="C23" s="48"/>
      <c r="D23" s="38" t="s">
        <v>95</v>
      </c>
      <c r="E23" s="47">
        <v>12330696</v>
      </c>
      <c r="F23" s="47"/>
      <c r="G23" s="47">
        <v>12330696</v>
      </c>
    </row>
    <row r="24" spans="1:7" ht="24.75" customHeight="1">
      <c r="A24" s="48">
        <v>21104</v>
      </c>
      <c r="B24" s="48"/>
      <c r="C24" s="48"/>
      <c r="D24" s="38" t="s">
        <v>96</v>
      </c>
      <c r="E24" s="47">
        <v>12330696</v>
      </c>
      <c r="F24" s="47"/>
      <c r="G24" s="47">
        <v>12330696</v>
      </c>
    </row>
    <row r="25" spans="1:7" ht="24.75" customHeight="1">
      <c r="A25" s="48">
        <v>2110499</v>
      </c>
      <c r="B25" s="48"/>
      <c r="C25" s="48"/>
      <c r="D25" s="38" t="s">
        <v>97</v>
      </c>
      <c r="E25" s="47">
        <v>12330696</v>
      </c>
      <c r="F25" s="47"/>
      <c r="G25" s="47">
        <v>12330696</v>
      </c>
    </row>
    <row r="26" spans="1:7" ht="24.75" customHeight="1">
      <c r="A26" s="48">
        <v>213</v>
      </c>
      <c r="B26" s="48"/>
      <c r="C26" s="48"/>
      <c r="D26" s="38" t="s">
        <v>98</v>
      </c>
      <c r="E26" s="47">
        <v>46700866</v>
      </c>
      <c r="F26" s="47">
        <v>31163366</v>
      </c>
      <c r="G26" s="47">
        <v>15537500</v>
      </c>
    </row>
    <row r="27" spans="1:7" ht="24.75" customHeight="1">
      <c r="A27" s="48">
        <v>21302</v>
      </c>
      <c r="B27" s="48"/>
      <c r="C27" s="48"/>
      <c r="D27" s="38" t="s">
        <v>99</v>
      </c>
      <c r="E27" s="47">
        <v>46700866</v>
      </c>
      <c r="F27" s="47">
        <v>31163366</v>
      </c>
      <c r="G27" s="47">
        <v>15537500</v>
      </c>
    </row>
    <row r="28" spans="1:7" ht="24.75" customHeight="1">
      <c r="A28" s="48">
        <v>2130201</v>
      </c>
      <c r="B28" s="48"/>
      <c r="C28" s="48"/>
      <c r="D28" s="38" t="s">
        <v>100</v>
      </c>
      <c r="E28" s="47">
        <v>3253667</v>
      </c>
      <c r="F28" s="47">
        <v>3253667</v>
      </c>
      <c r="G28" s="47"/>
    </row>
    <row r="29" spans="1:7" ht="24.75" customHeight="1">
      <c r="A29" s="48">
        <v>2130204</v>
      </c>
      <c r="B29" s="48"/>
      <c r="C29" s="48"/>
      <c r="D29" s="38" t="s">
        <v>101</v>
      </c>
      <c r="E29" s="47">
        <v>27909699</v>
      </c>
      <c r="F29" s="47">
        <v>27909699</v>
      </c>
      <c r="G29" s="47"/>
    </row>
    <row r="30" spans="1:7" ht="24.75" customHeight="1">
      <c r="A30" s="48">
        <v>2130209</v>
      </c>
      <c r="B30" s="48"/>
      <c r="C30" s="48"/>
      <c r="D30" s="38" t="s">
        <v>102</v>
      </c>
      <c r="E30" s="47">
        <v>15537500</v>
      </c>
      <c r="F30" s="47"/>
      <c r="G30" s="47">
        <v>15537500</v>
      </c>
    </row>
  </sheetData>
  <sheetProtection/>
  <mergeCells count="33">
    <mergeCell ref="A1:B1"/>
    <mergeCell ref="A2:G2"/>
    <mergeCell ref="A4:C4"/>
    <mergeCell ref="E4:G4"/>
    <mergeCell ref="A5:C5"/>
    <mergeCell ref="A7:D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D4:D6"/>
    <mergeCell ref="E5:E6"/>
    <mergeCell ref="F5:F6"/>
    <mergeCell ref="G5:G6"/>
  </mergeCells>
  <printOptions/>
  <pageMargins left="0.67" right="0.63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45"/>
  <sheetViews>
    <sheetView zoomScaleSheetLayoutView="100" workbookViewId="0" topLeftCell="A1">
      <selection activeCell="B7" sqref="B7"/>
    </sheetView>
  </sheetViews>
  <sheetFormatPr defaultColWidth="9.00390625" defaultRowHeight="14.25"/>
  <cols>
    <col min="1" max="1" width="23.375" style="0" customWidth="1"/>
    <col min="2" max="2" width="16.00390625" style="30" bestFit="1" customWidth="1"/>
    <col min="3" max="3" width="18.50390625" style="30" customWidth="1"/>
    <col min="4" max="4" width="22.875" style="0" customWidth="1"/>
  </cols>
  <sheetData>
    <row r="1" ht="14.25">
      <c r="A1" s="1" t="s">
        <v>273</v>
      </c>
    </row>
    <row r="2" spans="1:4" ht="18.75">
      <c r="A2" s="20" t="s">
        <v>274</v>
      </c>
      <c r="B2" s="31"/>
      <c r="C2" s="31"/>
      <c r="D2" s="20"/>
    </row>
    <row r="3" spans="1:4" ht="14.25">
      <c r="A3" t="s">
        <v>114</v>
      </c>
      <c r="B3" s="32"/>
      <c r="C3" s="32"/>
      <c r="D3" s="33" t="s">
        <v>3</v>
      </c>
    </row>
    <row r="4" spans="1:4" ht="24.75" customHeight="1">
      <c r="A4" s="23" t="s">
        <v>275</v>
      </c>
      <c r="B4" s="34" t="s">
        <v>276</v>
      </c>
      <c r="C4" s="34"/>
      <c r="D4" s="24"/>
    </row>
    <row r="5" spans="1:4" ht="27.75" customHeight="1">
      <c r="A5" s="23"/>
      <c r="B5" s="34" t="s">
        <v>117</v>
      </c>
      <c r="C5" s="35" t="s">
        <v>121</v>
      </c>
      <c r="D5" s="25" t="s">
        <v>122</v>
      </c>
    </row>
    <row r="6" spans="1:4" ht="22.5" customHeight="1">
      <c r="A6" s="36" t="s">
        <v>79</v>
      </c>
      <c r="B6" s="37">
        <f>B7+B12+B25</f>
        <v>36566675</v>
      </c>
      <c r="C6" s="37">
        <v>36566675</v>
      </c>
      <c r="D6" s="29"/>
    </row>
    <row r="7" spans="1:4" ht="22.5" customHeight="1">
      <c r="A7" s="28" t="s">
        <v>123</v>
      </c>
      <c r="B7" s="37">
        <v>22787580</v>
      </c>
      <c r="C7" s="37">
        <v>22787580</v>
      </c>
      <c r="D7" s="28"/>
    </row>
    <row r="8" spans="1:4" ht="22.5" customHeight="1">
      <c r="A8" s="28" t="s">
        <v>124</v>
      </c>
      <c r="B8" s="37">
        <v>17392893</v>
      </c>
      <c r="C8" s="37">
        <v>17392893</v>
      </c>
      <c r="D8" s="28"/>
    </row>
    <row r="9" spans="1:4" ht="22.5" customHeight="1">
      <c r="A9" s="28" t="s">
        <v>125</v>
      </c>
      <c r="B9" s="37">
        <v>2694120</v>
      </c>
      <c r="C9" s="37">
        <v>2694120</v>
      </c>
      <c r="D9" s="28"/>
    </row>
    <row r="10" spans="1:4" ht="22.5" customHeight="1">
      <c r="A10" s="28" t="s">
        <v>126</v>
      </c>
      <c r="B10" s="37">
        <v>786416</v>
      </c>
      <c r="C10" s="37">
        <v>786416</v>
      </c>
      <c r="D10" s="28"/>
    </row>
    <row r="11" spans="1:4" ht="22.5" customHeight="1">
      <c r="A11" s="28" t="s">
        <v>127</v>
      </c>
      <c r="B11" s="37">
        <v>1914151</v>
      </c>
      <c r="C11" s="37">
        <v>1914151</v>
      </c>
      <c r="D11" s="28"/>
    </row>
    <row r="12" spans="1:4" ht="22.5" customHeight="1">
      <c r="A12" s="28" t="s">
        <v>128</v>
      </c>
      <c r="B12" s="37">
        <v>2119400</v>
      </c>
      <c r="C12" s="37">
        <v>2119400</v>
      </c>
      <c r="D12" s="28"/>
    </row>
    <row r="13" spans="1:4" ht="22.5" customHeight="1">
      <c r="A13" s="28" t="s">
        <v>129</v>
      </c>
      <c r="B13" s="37">
        <v>945512</v>
      </c>
      <c r="C13" s="37">
        <v>945512</v>
      </c>
      <c r="D13" s="28"/>
    </row>
    <row r="14" spans="1:4" ht="22.5" customHeight="1">
      <c r="A14" s="28" t="s">
        <v>130</v>
      </c>
      <c r="B14" s="37">
        <v>10060</v>
      </c>
      <c r="C14" s="37">
        <v>10060</v>
      </c>
      <c r="D14" s="28"/>
    </row>
    <row r="15" spans="1:4" ht="22.5" customHeight="1">
      <c r="A15" s="28" t="s">
        <v>131</v>
      </c>
      <c r="B15" s="37">
        <v>101650</v>
      </c>
      <c r="C15" s="37">
        <v>101650</v>
      </c>
      <c r="D15" s="28"/>
    </row>
    <row r="16" spans="1:4" ht="22.5" customHeight="1">
      <c r="A16" s="28" t="s">
        <v>132</v>
      </c>
      <c r="B16" s="37">
        <v>101830</v>
      </c>
      <c r="C16" s="37">
        <v>101830</v>
      </c>
      <c r="D16" s="28"/>
    </row>
    <row r="17" spans="1:4" ht="22.5" customHeight="1">
      <c r="A17" s="28" t="s">
        <v>133</v>
      </c>
      <c r="B17" s="37">
        <v>105144</v>
      </c>
      <c r="C17" s="37">
        <v>105144</v>
      </c>
      <c r="D17" s="28"/>
    </row>
    <row r="18" spans="1:4" ht="22.5" customHeight="1">
      <c r="A18" s="28" t="s">
        <v>134</v>
      </c>
      <c r="B18" s="37">
        <v>40800</v>
      </c>
      <c r="C18" s="37">
        <v>40800</v>
      </c>
      <c r="D18" s="28"/>
    </row>
    <row r="19" spans="1:4" ht="22.5" customHeight="1">
      <c r="A19" s="28" t="s">
        <v>135</v>
      </c>
      <c r="B19" s="37">
        <v>10000</v>
      </c>
      <c r="C19" s="37">
        <v>10000</v>
      </c>
      <c r="D19" s="28"/>
    </row>
    <row r="20" spans="1:4" ht="22.5" customHeight="1">
      <c r="A20" s="28" t="s">
        <v>136</v>
      </c>
      <c r="B20" s="37">
        <v>9980</v>
      </c>
      <c r="C20" s="37">
        <v>9980</v>
      </c>
      <c r="D20" s="28"/>
    </row>
    <row r="21" spans="1:4" ht="22.5" customHeight="1">
      <c r="A21" s="28" t="s">
        <v>137</v>
      </c>
      <c r="B21" s="37">
        <v>330000</v>
      </c>
      <c r="C21" s="37">
        <v>330000</v>
      </c>
      <c r="D21" s="28"/>
    </row>
    <row r="22" spans="1:4" ht="22.5" customHeight="1">
      <c r="A22" s="28" t="s">
        <v>138</v>
      </c>
      <c r="B22" s="37">
        <v>80024</v>
      </c>
      <c r="C22" s="37">
        <v>80024</v>
      </c>
      <c r="D22" s="28"/>
    </row>
    <row r="23" spans="1:4" ht="22.5" customHeight="1">
      <c r="A23" s="28" t="s">
        <v>139</v>
      </c>
      <c r="B23" s="37">
        <v>280000</v>
      </c>
      <c r="C23" s="37">
        <v>280000</v>
      </c>
      <c r="D23" s="28"/>
    </row>
    <row r="24" spans="1:4" ht="22.5" customHeight="1">
      <c r="A24" s="28" t="s">
        <v>140</v>
      </c>
      <c r="B24" s="37">
        <v>104400</v>
      </c>
      <c r="C24" s="37">
        <v>104400</v>
      </c>
      <c r="D24" s="28"/>
    </row>
    <row r="25" spans="1:4" ht="22.5" customHeight="1">
      <c r="A25" s="28" t="s">
        <v>141</v>
      </c>
      <c r="B25" s="37">
        <v>11659695</v>
      </c>
      <c r="C25" s="37">
        <v>11659695</v>
      </c>
      <c r="D25" s="28"/>
    </row>
    <row r="26" spans="1:4" ht="22.5" customHeight="1">
      <c r="A26" s="28" t="s">
        <v>142</v>
      </c>
      <c r="B26" s="37">
        <v>7349208</v>
      </c>
      <c r="C26" s="37">
        <v>7349208</v>
      </c>
      <c r="D26" s="28"/>
    </row>
    <row r="27" spans="1:4" ht="22.5" customHeight="1">
      <c r="A27" s="28" t="s">
        <v>143</v>
      </c>
      <c r="B27" s="37">
        <v>63580</v>
      </c>
      <c r="C27" s="37">
        <v>63580</v>
      </c>
      <c r="D27" s="28"/>
    </row>
    <row r="28" spans="1:4" ht="22.5" customHeight="1">
      <c r="A28" s="28" t="s">
        <v>144</v>
      </c>
      <c r="B28" s="37">
        <v>1555097</v>
      </c>
      <c r="C28" s="37">
        <v>1555097</v>
      </c>
      <c r="D28" s="28"/>
    </row>
    <row r="29" spans="1:4" ht="22.5" customHeight="1">
      <c r="A29" s="28" t="s">
        <v>145</v>
      </c>
      <c r="B29" s="37">
        <v>2691810</v>
      </c>
      <c r="C29" s="37">
        <v>2691810</v>
      </c>
      <c r="D29" s="28"/>
    </row>
    <row r="30" spans="1:4" ht="22.5" customHeight="1">
      <c r="A30" s="28" t="s">
        <v>146</v>
      </c>
      <c r="B30" s="37"/>
      <c r="C30" s="37"/>
      <c r="D30" s="28"/>
    </row>
    <row r="31" spans="1:4" ht="22.5" customHeight="1">
      <c r="A31" s="28"/>
      <c r="B31" s="37"/>
      <c r="C31" s="37"/>
      <c r="D31" s="28"/>
    </row>
    <row r="32" spans="1:4" ht="22.5" customHeight="1">
      <c r="A32" s="28"/>
      <c r="B32" s="37"/>
      <c r="C32" s="37"/>
      <c r="D32" s="28"/>
    </row>
    <row r="33" spans="1:4" ht="22.5" customHeight="1">
      <c r="A33" s="28"/>
      <c r="B33" s="37"/>
      <c r="C33" s="37"/>
      <c r="D33" s="28"/>
    </row>
    <row r="34" spans="1:4" ht="22.5" customHeight="1">
      <c r="A34" s="28" t="s">
        <v>147</v>
      </c>
      <c r="B34" s="37"/>
      <c r="C34" s="37"/>
      <c r="D34" s="28"/>
    </row>
    <row r="35" spans="1:4" ht="22.5" customHeight="1">
      <c r="A35" s="38"/>
      <c r="B35" s="39"/>
      <c r="C35" s="39"/>
      <c r="D35" s="38"/>
    </row>
    <row r="36" spans="1:4" ht="22.5" customHeight="1">
      <c r="A36" s="38"/>
      <c r="B36" s="39"/>
      <c r="C36" s="39"/>
      <c r="D36" s="38"/>
    </row>
    <row r="37" spans="1:4" ht="22.5" customHeight="1">
      <c r="A37" s="38"/>
      <c r="B37" s="39"/>
      <c r="C37" s="39"/>
      <c r="D37" s="38"/>
    </row>
    <row r="38" spans="1:4" ht="22.5" customHeight="1">
      <c r="A38" s="28" t="s">
        <v>148</v>
      </c>
      <c r="B38" s="39"/>
      <c r="C38" s="39"/>
      <c r="D38" s="38"/>
    </row>
    <row r="39" spans="1:4" ht="22.5" customHeight="1">
      <c r="A39" s="28"/>
      <c r="B39" s="39"/>
      <c r="C39" s="39"/>
      <c r="D39" s="38"/>
    </row>
    <row r="40" spans="1:4" ht="22.5" customHeight="1">
      <c r="A40" s="28"/>
      <c r="B40" s="39"/>
      <c r="C40" s="39"/>
      <c r="D40" s="38"/>
    </row>
    <row r="41" spans="1:4" ht="22.5" customHeight="1">
      <c r="A41" s="28"/>
      <c r="B41" s="39"/>
      <c r="C41" s="39"/>
      <c r="D41" s="38"/>
    </row>
    <row r="42" spans="1:4" ht="22.5" customHeight="1">
      <c r="A42" s="28" t="s">
        <v>111</v>
      </c>
      <c r="B42" s="39"/>
      <c r="C42" s="39"/>
      <c r="D42" s="38"/>
    </row>
    <row r="43" spans="1:4" ht="22.5" customHeight="1">
      <c r="A43" s="38"/>
      <c r="B43" s="39"/>
      <c r="C43" s="39"/>
      <c r="D43" s="38"/>
    </row>
    <row r="44" spans="1:4" ht="22.5" customHeight="1">
      <c r="A44" s="38"/>
      <c r="B44" s="39"/>
      <c r="C44" s="39"/>
      <c r="D44" s="38"/>
    </row>
    <row r="45" spans="1:4" ht="22.5" customHeight="1">
      <c r="A45" s="38"/>
      <c r="B45" s="39"/>
      <c r="C45" s="39"/>
      <c r="D45" s="38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277</v>
      </c>
    </row>
    <row r="2" spans="1:4" ht="18.75">
      <c r="A2" s="20" t="s">
        <v>278</v>
      </c>
      <c r="B2" s="20"/>
      <c r="C2" s="20"/>
      <c r="D2" s="20"/>
    </row>
    <row r="3" spans="1:4" ht="14.25">
      <c r="A3" t="s">
        <v>114</v>
      </c>
      <c r="B3" s="21"/>
      <c r="C3" s="21"/>
      <c r="D3" s="22" t="s">
        <v>3</v>
      </c>
    </row>
    <row r="4" spans="1:4" ht="24.75" customHeight="1">
      <c r="A4" s="23" t="s">
        <v>275</v>
      </c>
      <c r="B4" s="24" t="s">
        <v>276</v>
      </c>
      <c r="C4" s="24"/>
      <c r="D4" s="24"/>
    </row>
    <row r="5" spans="1:4" ht="27.75" customHeight="1">
      <c r="A5" s="23"/>
      <c r="B5" s="24" t="s">
        <v>117</v>
      </c>
      <c r="C5" s="25" t="s">
        <v>121</v>
      </c>
      <c r="D5" s="25" t="s">
        <v>122</v>
      </c>
    </row>
    <row r="6" spans="1:4" ht="14.25">
      <c r="A6" s="26" t="s">
        <v>279</v>
      </c>
      <c r="B6" s="27">
        <f>B11</f>
        <v>34149831</v>
      </c>
      <c r="C6" s="27">
        <v>34149831</v>
      </c>
      <c r="D6" s="27"/>
    </row>
    <row r="7" spans="1:4" ht="14.25">
      <c r="A7" s="28" t="s">
        <v>123</v>
      </c>
      <c r="B7" s="29"/>
      <c r="C7" s="29"/>
      <c r="D7" s="28"/>
    </row>
    <row r="8" spans="1:4" ht="14.25">
      <c r="A8" s="28"/>
      <c r="B8" s="29"/>
      <c r="C8" s="29"/>
      <c r="D8" s="28"/>
    </row>
    <row r="9" spans="1:4" ht="14.25">
      <c r="A9" s="28"/>
      <c r="B9" s="29"/>
      <c r="C9" s="29"/>
      <c r="D9" s="28"/>
    </row>
    <row r="10" spans="1:4" ht="14.25">
      <c r="A10" s="28"/>
      <c r="B10" s="29"/>
      <c r="C10" s="29"/>
      <c r="D10" s="28"/>
    </row>
    <row r="11" spans="1:4" ht="14.25">
      <c r="A11" s="28" t="s">
        <v>128</v>
      </c>
      <c r="B11" s="29">
        <f>B12</f>
        <v>34149831</v>
      </c>
      <c r="C11" s="29">
        <v>34149831</v>
      </c>
      <c r="D11" s="28"/>
    </row>
    <row r="12" spans="1:4" ht="14.25">
      <c r="A12" s="28" t="s">
        <v>280</v>
      </c>
      <c r="B12" s="29">
        <v>34149831</v>
      </c>
      <c r="C12" s="29">
        <v>34149831</v>
      </c>
      <c r="D12" s="28"/>
    </row>
    <row r="13" spans="1:4" ht="14.25">
      <c r="A13" s="28"/>
      <c r="B13" s="29"/>
      <c r="C13" s="29"/>
      <c r="D13" s="28"/>
    </row>
    <row r="14" spans="1:4" ht="14.25">
      <c r="A14" s="28"/>
      <c r="B14" s="29"/>
      <c r="C14" s="29"/>
      <c r="D14" s="28"/>
    </row>
    <row r="15" spans="1:4" ht="14.25">
      <c r="A15" s="28" t="s">
        <v>141</v>
      </c>
      <c r="B15" s="29"/>
      <c r="C15" s="29"/>
      <c r="D15" s="28"/>
    </row>
    <row r="16" spans="1:4" ht="14.25">
      <c r="A16" s="28"/>
      <c r="B16" s="29"/>
      <c r="C16" s="29"/>
      <c r="D16" s="28"/>
    </row>
    <row r="17" spans="1:4" ht="14.25">
      <c r="A17" s="28"/>
      <c r="B17" s="29"/>
      <c r="C17" s="29"/>
      <c r="D17" s="28"/>
    </row>
    <row r="18" spans="1:4" ht="14.25">
      <c r="A18" s="28"/>
      <c r="B18" s="29"/>
      <c r="C18" s="29"/>
      <c r="D18" s="28"/>
    </row>
    <row r="19" spans="1:4" ht="14.25">
      <c r="A19" s="28" t="s">
        <v>146</v>
      </c>
      <c r="B19" s="29"/>
      <c r="C19" s="28"/>
      <c r="D19" s="28"/>
    </row>
    <row r="20" spans="1:4" ht="14.25">
      <c r="A20" s="28"/>
      <c r="B20" s="29"/>
      <c r="C20" s="28"/>
      <c r="D20" s="28"/>
    </row>
    <row r="21" spans="1:4" ht="14.25">
      <c r="A21" s="28"/>
      <c r="B21" s="29"/>
      <c r="C21" s="28"/>
      <c r="D21" s="28"/>
    </row>
    <row r="22" spans="1:4" ht="14.25">
      <c r="A22" s="28"/>
      <c r="B22" s="29"/>
      <c r="C22" s="28"/>
      <c r="D22" s="28"/>
    </row>
    <row r="23" spans="1:4" ht="14.25">
      <c r="A23" s="28" t="s">
        <v>147</v>
      </c>
      <c r="B23" s="28"/>
      <c r="C23" s="28"/>
      <c r="D23" s="28"/>
    </row>
    <row r="24" spans="1:4" ht="14.25">
      <c r="A24" s="28"/>
      <c r="B24" s="28"/>
      <c r="C24" s="28"/>
      <c r="D24" s="28"/>
    </row>
    <row r="25" spans="1:4" ht="14.25">
      <c r="A25" s="28"/>
      <c r="B25" s="28"/>
      <c r="C25" s="28"/>
      <c r="D25" s="28"/>
    </row>
    <row r="26" spans="1:4" ht="14.25">
      <c r="A26" s="28"/>
      <c r="B26" s="28"/>
      <c r="C26" s="28"/>
      <c r="D26" s="28"/>
    </row>
    <row r="27" spans="1:4" ht="14.25">
      <c r="A27" s="28" t="s">
        <v>148</v>
      </c>
      <c r="B27" s="29"/>
      <c r="C27" s="29"/>
      <c r="D27" s="28"/>
    </row>
    <row r="28" spans="1:4" ht="14.25">
      <c r="A28" s="28"/>
      <c r="B28" s="29"/>
      <c r="C28" s="29"/>
      <c r="D28" s="28"/>
    </row>
    <row r="29" spans="1:4" ht="14.25">
      <c r="A29" s="28"/>
      <c r="B29" s="29"/>
      <c r="C29" s="29"/>
      <c r="D29" s="28"/>
    </row>
    <row r="30" spans="1:4" ht="14.25">
      <c r="A30" s="28"/>
      <c r="B30" s="29"/>
      <c r="C30" s="29"/>
      <c r="D30" s="28"/>
    </row>
    <row r="31" spans="1:4" ht="14.25">
      <c r="A31" s="28" t="s">
        <v>111</v>
      </c>
      <c r="B31" s="29"/>
      <c r="C31" s="29"/>
      <c r="D31" s="28"/>
    </row>
    <row r="32" spans="1:4" ht="14.25">
      <c r="A32" s="28"/>
      <c r="B32" s="29"/>
      <c r="C32" s="29"/>
      <c r="D32" s="28"/>
    </row>
    <row r="33" spans="1:4" ht="14.25">
      <c r="A33" s="28"/>
      <c r="B33" s="29"/>
      <c r="C33" s="29"/>
      <c r="D33" s="28"/>
    </row>
    <row r="34" spans="1:4" ht="14.25">
      <c r="A34" s="28"/>
      <c r="B34" s="29"/>
      <c r="C34" s="29"/>
      <c r="D34" s="28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禾木</cp:lastModifiedBy>
  <cp:lastPrinted>2017-01-16T01:32:00Z</cp:lastPrinted>
  <dcterms:created xsi:type="dcterms:W3CDTF">2011-09-13T11:12:31Z</dcterms:created>
  <dcterms:modified xsi:type="dcterms:W3CDTF">2018-02-11T01:07:29Z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