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40" tabRatio="949" firstSheet="3" activeTab="10"/>
  </bookViews>
  <sheets>
    <sheet name="部门收支总表" sheetId="1" r:id="rId1"/>
    <sheet name="部门收入总表" sheetId="2" r:id="rId2"/>
    <sheet name="部门支出总表 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<sst xmlns="http://schemas.openxmlformats.org/spreadsheetml/2006/main" count="537" uniqueCount="329">
  <si>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</si>
  <si>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</si>
  <si>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</si>
  <si>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</si>
  <si>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</si>
  <si>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</si>
  <si>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</si>
  <si>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</si>
  <si>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</si>
  <si>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</si>
  <si>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</si>
  <si>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</si>
  <si>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</si>
  <si>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</si>
  <si>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</si>
  <si>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</si>
  <si>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</si>
  <si>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</si>
  <si>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</si>
  <si>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</si>
  <si>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</si>
  <si>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</si>
  <si>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</si>
  <si>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</si>
  <si>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</si>
  <si>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</si>
  <si>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</si>
  <si>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</si>
  <si>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</si>
  <si>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</si>
  <si>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</si>
  <si>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</si>
  <si>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</si>
  <si>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</si>
  <si>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</si>
  <si>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</si>
  <si>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</si>
  <si>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</si>
  <si>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</si>
  <si>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</si>
  <si>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</si>
  <si>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</si>
  <si>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</si>
  <si>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</si>
  <si>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</si>
  <si>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</si>
  <si>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</si>
  <si>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</si>
  <si>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</si>
  <si>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</si>
  <si>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</si>
  <si>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</si>
  <si>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</si>
  <si>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</si>
  <si>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</si>
  <si>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</si>
  <si>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</si>
  <si>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</si>
  <si>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</si>
  <si>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</si>
  <si>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</si>
  <si>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</si>
  <si>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</si>
  <si>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</si>
  <si>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</si>
  <si>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</si>
  <si>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</si>
  <si>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</si>
  <si>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</si>
  <si>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</si>
  <si>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</si>
  <si>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</si>
  <si>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</si>
  <si>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</si>
  <si>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</si>
  <si>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</si>
  <si>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本年支出合计</t>
  </si>
  <si>
    <t>基本支出</t>
  </si>
  <si>
    <t>项目支出</t>
  </si>
  <si>
    <t>其他支出</t>
  </si>
  <si>
    <t>部门基本支出表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</si>
  <si>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</si>
  <si>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</si>
  <si>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</si>
  <si>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</si>
  <si>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</si>
  <si>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</si>
  <si>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</si>
  <si>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</si>
  <si>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</si>
  <si>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</si>
  <si>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</si>
  <si>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</si>
  <si>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</si>
  <si>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</si>
  <si>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</si>
  <si>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</si>
  <si>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</si>
  <si>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</si>
  <si>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</si>
  <si>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</si>
  <si>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</si>
  <si>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</si>
  <si>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</si>
  <si>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</si>
  <si>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</si>
  <si>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</si>
  <si>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</si>
  <si>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</si>
  <si>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</si>
  <si>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</si>
  <si>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</si>
  <si>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</si>
  <si>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</si>
  <si>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</si>
  <si>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</si>
  <si>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</si>
  <si>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</si>
  <si>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</si>
  <si>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</si>
  <si>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</si>
  <si>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</si>
  <si>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</si>
  <si>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</si>
  <si>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</si>
  <si>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</si>
  <si>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</si>
  <si>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</si>
  <si>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</si>
  <si>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</si>
  <si>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</si>
  <si>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</si>
  <si>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</si>
  <si>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</si>
  <si>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</si>
  <si>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</si>
  <si>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</si>
  <si>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</si>
  <si>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</si>
  <si>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</si>
  <si>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</si>
  <si>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</si>
  <si>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</si>
  <si>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</si>
  <si>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</si>
  <si>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</si>
  <si>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</si>
  <si>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</si>
  <si>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</si>
  <si>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</si>
  <si>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</si>
  <si>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</si>
  <si>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</si>
  <si>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</si>
  <si>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</si>
  <si>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</si>
  <si>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</si>
  <si>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</si>
  <si>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</si>
  <si>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</si>
  <si>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</si>
  <si>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</si>
  <si>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</si>
  <si>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</si>
  <si>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</si>
  <si>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</si>
  <si>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</si>
  <si>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</si>
  <si>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</si>
  <si>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</si>
  <si>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</si>
  <si>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</si>
  <si>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</si>
  <si>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</si>
  <si>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</si>
  <si>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</si>
  <si>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</si>
  <si>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</si>
  <si>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</si>
  <si>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</si>
  <si>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</si>
  <si>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</si>
  <si>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</si>
  <si>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</si>
  <si>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</si>
  <si>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</si>
  <si>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</si>
  <si>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</si>
  <si>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</si>
  <si>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</si>
  <si>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</si>
  <si>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</si>
  <si>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</si>
  <si>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一般公共预算支出</t>
  </si>
  <si>
    <t>合  计</t>
  </si>
  <si>
    <t>一般公共预算基本支出表</t>
  </si>
  <si>
    <t>经济科目名称              （到款级）</t>
  </si>
  <si>
    <t>一般公共预算基本支出</t>
  </si>
  <si>
    <t>合 计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</si>
  <si>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</si>
  <si>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</si>
  <si>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</si>
  <si>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</si>
  <si>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</si>
  <si>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</si>
  <si>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</si>
  <si>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</si>
  <si>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</si>
  <si>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</si>
  <si>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</si>
  <si>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</si>
  <si>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</si>
  <si>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</si>
  <si>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政府性基金预算支出表</t>
  </si>
  <si>
    <t>项   目</t>
  </si>
  <si>
    <t>政府性基金预算支出</t>
  </si>
  <si>
    <t>单位名称：乐昌市国土资源局</t>
  </si>
  <si>
    <t xml:space="preserve">单位名称：  乐昌市国土资源局  </t>
  </si>
  <si>
    <t>乐昌市土地利用总体规划调整完善与永久基本农田划定</t>
  </si>
  <si>
    <t>乐昌市耕地开垦和改造潜力调查及数据库</t>
  </si>
  <si>
    <t>采矿权出谦虚技术资料（储量、利用方案、价款评估报告等）</t>
  </si>
  <si>
    <r>
      <t>乐昌市2</t>
    </r>
    <r>
      <rPr>
        <sz val="9"/>
        <color indexed="8"/>
        <rFont val="宋体"/>
        <family val="0"/>
      </rPr>
      <t>018年度耕地质量等级调查评价与监测编制工作</t>
    </r>
  </si>
  <si>
    <r>
      <t>乐昌市2</t>
    </r>
    <r>
      <rPr>
        <sz val="9"/>
        <color indexed="8"/>
        <rFont val="宋体"/>
        <family val="0"/>
      </rPr>
      <t>018年集约节约用地评价工作费用</t>
    </r>
  </si>
  <si>
    <r>
      <t>乐昌市2</t>
    </r>
    <r>
      <rPr>
        <sz val="9"/>
        <color indexed="8"/>
        <rFont val="宋体"/>
        <family val="0"/>
      </rPr>
      <t>018年国有农用地基准地价编制工作费用</t>
    </r>
  </si>
  <si>
    <t>乐昌市2018年城镇国有土地基准地价更新费用</t>
  </si>
  <si>
    <t>不动产档案密集柜费用</t>
  </si>
  <si>
    <t>诉讼代理费</t>
  </si>
  <si>
    <t>地质灾害防治经费</t>
  </si>
  <si>
    <t>打非工作经费</t>
  </si>
  <si>
    <t>非税征收经费（核拨）</t>
  </si>
  <si>
    <t>行政退休统发工资</t>
  </si>
  <si>
    <t>事业退休统发工资</t>
  </si>
  <si>
    <t>行政单位医疗</t>
  </si>
  <si>
    <t>公务员医疗补助</t>
  </si>
  <si>
    <t>第二、三批城乡建设用地增减挂钩费用</t>
  </si>
  <si>
    <t>2014年耕地占补平衡承诺耕地质量提升改造项目</t>
  </si>
  <si>
    <t>行政统发工资</t>
  </si>
  <si>
    <t>工勤工资行政</t>
  </si>
  <si>
    <t>定额公用经费行政</t>
  </si>
  <si>
    <t>定额车编费</t>
  </si>
  <si>
    <t>月均奖行政</t>
  </si>
  <si>
    <t>节日补贴行政在职</t>
  </si>
  <si>
    <t>公务交通补贴</t>
  </si>
  <si>
    <t>住房维修基金行政</t>
  </si>
  <si>
    <t>住房维修基金行政退休</t>
  </si>
  <si>
    <t>节日补贴行政退休</t>
  </si>
  <si>
    <t>纪委岗位津贴</t>
  </si>
  <si>
    <t>乡镇工作补贴</t>
  </si>
  <si>
    <t>遗属供养</t>
  </si>
  <si>
    <t>行政住房公积金</t>
  </si>
  <si>
    <t>事业住房公积金</t>
  </si>
  <si>
    <t>事业统发工资</t>
  </si>
  <si>
    <t>工勤工资事业</t>
  </si>
  <si>
    <t>定额公用经费事业</t>
  </si>
  <si>
    <t>月均奖事业</t>
  </si>
  <si>
    <t>住房维修基金事业</t>
  </si>
  <si>
    <t>节日补贴事业在职</t>
  </si>
  <si>
    <t>住房维修基金事业退休</t>
  </si>
  <si>
    <t>节日补贴事业退休</t>
  </si>
  <si>
    <t>土地出让工作经费（含土地交易印花税）</t>
  </si>
  <si>
    <r>
      <t>乐昌市2</t>
    </r>
    <r>
      <rPr>
        <sz val="9"/>
        <color indexed="8"/>
        <rFont val="宋体"/>
        <family val="0"/>
      </rPr>
      <t>018年国有建设用地供应计划编制费用</t>
    </r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</si>
  <si>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</si>
  <si>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</si>
  <si>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</si>
  <si>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</si>
  <si>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</si>
  <si>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</si>
  <si>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部门支出总表</t>
  </si>
  <si>
    <t>公务交通补贴</t>
  </si>
  <si>
    <t>住房维修基金行政退休</t>
  </si>
  <si>
    <t>月均奖事业</t>
  </si>
  <si>
    <t>乡镇工作补贴</t>
  </si>
  <si>
    <t>纪委岗位津贴</t>
  </si>
  <si>
    <t>债务利息支出</t>
  </si>
  <si>
    <t>经济科目名称（到款级）</t>
  </si>
  <si>
    <t>单位名称：乐昌市国土资源局</t>
  </si>
  <si>
    <t>单位名称：乐昌市国土资源局</t>
  </si>
  <si>
    <t>乐昌市土资源局</t>
  </si>
  <si>
    <t>单位名称：乐昌市国土资源局</t>
  </si>
  <si>
    <t xml:space="preserve">   津贴补贴</t>
  </si>
  <si>
    <t xml:space="preserve">   基本工资</t>
  </si>
  <si>
    <t xml:space="preserve">   住房公积金</t>
  </si>
  <si>
    <t xml:space="preserve">   其他工资福利支出</t>
  </si>
  <si>
    <t xml:space="preserve">   办公费</t>
  </si>
  <si>
    <t xml:space="preserve">   印刷费</t>
  </si>
  <si>
    <t xml:space="preserve">   水费</t>
  </si>
  <si>
    <t xml:space="preserve">   电费</t>
  </si>
  <si>
    <t xml:space="preserve">   差旅费</t>
  </si>
  <si>
    <t xml:space="preserve">   维修费</t>
  </si>
  <si>
    <t xml:space="preserve">   培训费</t>
  </si>
  <si>
    <t xml:space="preserve">   接待费</t>
  </si>
  <si>
    <t xml:space="preserve">   公务车运行维护费</t>
  </si>
  <si>
    <t xml:space="preserve">   其他交通费</t>
  </si>
  <si>
    <t xml:space="preserve">   其他商品和服务支出</t>
  </si>
  <si>
    <t xml:space="preserve">   离退费</t>
  </si>
  <si>
    <t xml:space="preserve">   生活补助</t>
  </si>
  <si>
    <t xml:space="preserve">   医疗补助</t>
  </si>
  <si>
    <t xml:space="preserve">   其他对个人和家庭的补助</t>
  </si>
  <si>
    <t xml:space="preserve">   乐昌市土地利用总体规划调整完善与永久基本农田划定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</si>
  <si>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乐昌市耕地开垦和改造潜力调查及数据库</t>
    </r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</si>
  <si>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采矿权出谦虚技术资料（储量、利用方案、价款评估报告等）</t>
    </r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</si>
  <si>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乐昌市2018年度耕地质量等级调查评价与监测编制工作</t>
    </r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</si>
  <si>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乐昌市2018年国有建设用地供应计划编制费用</t>
    </r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</si>
  <si>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乐昌市2018年集约节约用地评价工作费用</t>
    </r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</si>
  <si>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乐昌市2018年城镇国有土地基准地价更新费用</t>
    </r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</si>
  <si>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乐昌市2018年国有农用地基准地价编制工作费用</t>
    </r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</si>
  <si>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不动产档案密集柜费用</t>
    </r>
  </si>
  <si>
    <t>绩效目标（简略表述项目实施的内容及目的）</t>
  </si>
  <si>
    <t>划定基本农田保护范围</t>
  </si>
  <si>
    <t>对基本农田保护进行数字化管理</t>
  </si>
  <si>
    <t>掌握矿产资源基本情况</t>
  </si>
  <si>
    <t>加强耕地保护</t>
  </si>
  <si>
    <t>提供本年度用地计划</t>
  </si>
  <si>
    <t>合理利用土地</t>
  </si>
  <si>
    <t>更新基准地价</t>
  </si>
  <si>
    <t>加强不动产管理</t>
  </si>
  <si>
    <t>提供建设用地</t>
  </si>
  <si>
    <t>提升耕地质量</t>
  </si>
  <si>
    <r>
      <rPr>
        <sz val="10"/>
        <rFont val="宋体"/>
        <family val="0"/>
      </rPr>
      <t>表</t>
    </r>
    <r>
      <rPr>
        <sz val="10"/>
        <rFont val="Arial"/>
        <family val="2"/>
      </rPr>
      <t>1</t>
    </r>
  </si>
  <si>
    <t>表2</t>
  </si>
  <si>
    <t>表3</t>
  </si>
  <si>
    <t>表4</t>
  </si>
  <si>
    <t>表5</t>
  </si>
  <si>
    <t>表6</t>
  </si>
  <si>
    <r>
      <rPr>
        <sz val="11"/>
        <color indexed="8"/>
        <rFont val="宋体"/>
        <family val="0"/>
      </rPr>
      <t>表</t>
    </r>
    <r>
      <rPr>
        <sz val="11"/>
        <color indexed="8"/>
        <rFont val="Arial"/>
        <family val="2"/>
      </rPr>
      <t>7</t>
    </r>
  </si>
  <si>
    <t>表8</t>
  </si>
  <si>
    <t>表9</t>
  </si>
  <si>
    <t>表10</t>
  </si>
  <si>
    <r>
      <rPr>
        <sz val="11"/>
        <color indexed="8"/>
        <rFont val="宋体"/>
        <family val="0"/>
      </rPr>
      <t>表</t>
    </r>
    <r>
      <rPr>
        <sz val="11"/>
        <color indexed="8"/>
        <rFont val="Arial"/>
        <family val="2"/>
      </rPr>
      <t>11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</si>
</sst>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.00_);[Red]\(#,##0.00\)"/>
    <numFmt numFmtId="179" formatCode="#,##0.00_);\(#,##0.00\)"/>
    <numFmt numFmtId="180" formatCode="#,##0.00;[Red]#,##0.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仿宋_GB2312"/>
      <family val="3"/>
    </font>
    <font>
      <sz val="11"/>
      <color indexed="8"/>
      <name val="Arial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 Light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34" fillId="17" borderId="6" applyNumberFormat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16" borderId="8" applyNumberFormat="0" applyAlignment="0" applyProtection="0"/>
    <xf numFmtId="0" fontId="29" fillId="7" borderId="5" applyNumberFormat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8">
      <alignment/>
      <protection/>
    </xf>
    <xf numFmtId="0" fontId="7" fillId="0" borderId="0" xfId="48" applyFont="1" applyAlignment="1">
      <alignment horizontal="right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5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3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3" applyFont="1" applyFill="1" applyBorder="1" applyAlignment="1">
      <alignment horizontal="center" vertical="center" wrapText="1" shrinkToFit="1"/>
    </xf>
    <xf numFmtId="0" fontId="13" fillId="24" borderId="10" xfId="43" applyNumberFormat="1" applyFont="1" applyFill="1" applyBorder="1" applyAlignment="1">
      <alignment horizontal="center" vertical="center" wrapText="1" shrinkToFit="1"/>
    </xf>
    <xf numFmtId="0" fontId="13" fillId="0" borderId="11" xfId="43" applyNumberFormat="1" applyFont="1" applyFill="1" applyBorder="1" applyAlignment="1">
      <alignment horizontal="center" vertical="center" shrinkToFit="1"/>
    </xf>
    <xf numFmtId="4" fontId="14" fillId="0" borderId="11" xfId="43" applyNumberFormat="1" applyFont="1" applyFill="1" applyBorder="1" applyAlignment="1">
      <alignment/>
    </xf>
    <xf numFmtId="0" fontId="14" fillId="0" borderId="10" xfId="43" applyNumberFormat="1" applyFont="1" applyFill="1" applyBorder="1" applyAlignment="1">
      <alignment horizontal="left" vertical="center" shrinkToFit="1"/>
    </xf>
    <xf numFmtId="4" fontId="14" fillId="0" borderId="10" xfId="43" applyNumberFormat="1" applyFont="1" applyFill="1" applyBorder="1" applyAlignment="1">
      <alignment/>
    </xf>
    <xf numFmtId="4" fontId="14" fillId="0" borderId="12" xfId="43" applyNumberFormat="1" applyFont="1" applyFill="1" applyBorder="1" applyAlignment="1">
      <alignment/>
    </xf>
    <xf numFmtId="0" fontId="6" fillId="0" borderId="0" xfId="46">
      <alignment/>
      <protection/>
    </xf>
    <xf numFmtId="0" fontId="7" fillId="0" borderId="0" xfId="46" applyFont="1" applyAlignment="1">
      <alignment horizontal="right"/>
      <protection/>
    </xf>
    <xf numFmtId="0" fontId="19" fillId="0" borderId="0" xfId="47" applyFont="1">
      <alignment/>
      <protection/>
    </xf>
    <xf numFmtId="0" fontId="18" fillId="0" borderId="0" xfId="47" applyFont="1" applyAlignment="1">
      <alignment horizontal="center"/>
      <protection/>
    </xf>
    <xf numFmtId="0" fontId="18" fillId="0" borderId="0" xfId="47" applyFont="1" applyAlignment="1">
      <alignment horizontal="right"/>
      <protection/>
    </xf>
    <xf numFmtId="0" fontId="18" fillId="24" borderId="10" xfId="47" applyFont="1" applyFill="1" applyBorder="1" applyAlignment="1">
      <alignment horizontal="center" vertical="center"/>
      <protection/>
    </xf>
    <xf numFmtId="0" fontId="18" fillId="24" borderId="10" xfId="47" applyFont="1" applyFill="1" applyBorder="1" applyAlignment="1">
      <alignment horizontal="center" vertical="center" wrapText="1"/>
      <protection/>
    </xf>
    <xf numFmtId="0" fontId="18" fillId="24" borderId="10" xfId="47" applyFont="1" applyFill="1" applyBorder="1" applyAlignment="1">
      <alignment horizontal="left" vertical="center"/>
      <protection/>
    </xf>
    <xf numFmtId="4" fontId="18" fillId="24" borderId="10" xfId="47" applyNumberFormat="1" applyFont="1" applyFill="1" applyBorder="1" applyAlignment="1">
      <alignment horizontal="right" vertical="center" shrinkToFit="1"/>
      <protection/>
    </xf>
    <xf numFmtId="0" fontId="18" fillId="24" borderId="10" xfId="47" applyFont="1" applyFill="1" applyBorder="1" applyAlignment="1">
      <alignment horizontal="right" vertical="center" shrinkToFit="1"/>
      <protection/>
    </xf>
    <xf numFmtId="0" fontId="20" fillId="24" borderId="10" xfId="47" applyFont="1" applyFill="1" applyBorder="1" applyAlignment="1">
      <alignment horizontal="center" vertical="center"/>
      <protection/>
    </xf>
    <xf numFmtId="0" fontId="20" fillId="24" borderId="10" xfId="47" applyFont="1" applyFill="1" applyBorder="1" applyAlignment="1">
      <alignment vertical="center"/>
      <protection/>
    </xf>
    <xf numFmtId="0" fontId="18" fillId="24" borderId="10" xfId="47" applyFont="1" applyFill="1" applyBorder="1" applyAlignment="1">
      <alignment vertical="center"/>
      <protection/>
    </xf>
    <xf numFmtId="0" fontId="14" fillId="0" borderId="0" xfId="43" applyNumberFormat="1" applyFont="1" applyFill="1" applyBorder="1" applyAlignment="1">
      <alignment horizontal="right" vertical="center"/>
    </xf>
    <xf numFmtId="0" fontId="14" fillId="0" borderId="13" xfId="43" applyNumberFormat="1" applyFont="1" applyFill="1" applyBorder="1" applyAlignment="1">
      <alignment horizontal="left" vertical="center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4" fontId="1" fillId="24" borderId="14" xfId="44" applyNumberFormat="1" applyFont="1" applyFill="1" applyBorder="1" applyAlignment="1">
      <alignment horizontal="right" vertical="center" shrinkToFit="1"/>
      <protection/>
    </xf>
    <xf numFmtId="0" fontId="1" fillId="24" borderId="14" xfId="44" applyFont="1" applyFill="1" applyBorder="1" applyAlignment="1">
      <alignment horizontal="right" vertical="center" shrinkToFit="1"/>
      <protection/>
    </xf>
    <xf numFmtId="0" fontId="1" fillId="0" borderId="14" xfId="44" applyFont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7" fillId="0" borderId="0" xfId="44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2" applyNumberFormat="1" applyFont="1" applyFill="1" applyBorder="1" applyAlignment="1">
      <alignment horizontal="left" vertical="center"/>
    </xf>
    <xf numFmtId="0" fontId="12" fillId="0" borderId="0" xfId="42" applyNumberFormat="1" applyFont="1" applyFill="1" applyBorder="1" applyAlignment="1">
      <alignment/>
    </xf>
    <xf numFmtId="0" fontId="14" fillId="0" borderId="0" xfId="42" applyNumberFormat="1" applyFont="1" applyFill="1" applyBorder="1" applyAlignment="1">
      <alignment vertical="center"/>
    </xf>
    <xf numFmtId="0" fontId="14" fillId="0" borderId="0" xfId="42" applyNumberFormat="1" applyFont="1" applyFill="1" applyBorder="1" applyAlignment="1">
      <alignment horizontal="right" vertical="center"/>
    </xf>
    <xf numFmtId="0" fontId="22" fillId="24" borderId="15" xfId="42" applyFont="1" applyFill="1" applyBorder="1" applyAlignment="1">
      <alignment horizontal="center" vertical="center" wrapText="1" shrinkToFit="1"/>
    </xf>
    <xf numFmtId="0" fontId="23" fillId="24" borderId="15" xfId="42" applyFont="1" applyFill="1" applyBorder="1" applyAlignment="1">
      <alignment horizontal="center" vertical="center" wrapText="1" shrinkToFit="1"/>
    </xf>
    <xf numFmtId="0" fontId="22" fillId="24" borderId="15" xfId="42" applyFont="1" applyFill="1" applyBorder="1" applyAlignment="1">
      <alignment horizontal="left" vertical="center" wrapText="1" shrinkToFit="1"/>
    </xf>
    <xf numFmtId="4" fontId="22" fillId="0" borderId="15" xfId="42" applyNumberFormat="1" applyFont="1" applyBorder="1" applyAlignment="1">
      <alignment horizontal="right"/>
    </xf>
    <xf numFmtId="0" fontId="22" fillId="24" borderId="15" xfId="42" applyFont="1" applyFill="1" applyBorder="1" applyAlignment="1">
      <alignment horizontal="right" vertical="center" wrapText="1" shrinkToFit="1"/>
    </xf>
    <xf numFmtId="0" fontId="5" fillId="0" borderId="16" xfId="44" applyFont="1" applyBorder="1" applyAlignment="1">
      <alignment/>
      <protection/>
    </xf>
    <xf numFmtId="4" fontId="22" fillId="0" borderId="15" xfId="42" applyNumberFormat="1" applyFont="1" applyBorder="1" applyAlignment="1">
      <alignment horizontal="right" shrinkToFit="1"/>
    </xf>
    <xf numFmtId="0" fontId="7" fillId="24" borderId="14" xfId="44" applyFont="1" applyFill="1" applyBorder="1" applyAlignment="1">
      <alignment horizontal="center" vertical="center" wrapText="1" shrinkToFit="1"/>
      <protection/>
    </xf>
    <xf numFmtId="0" fontId="7" fillId="24" borderId="14" xfId="44" applyFont="1" applyFill="1" applyBorder="1" applyAlignment="1">
      <alignment horizontal="center" vertical="center" shrinkToFit="1"/>
      <protection/>
    </xf>
    <xf numFmtId="4" fontId="7" fillId="24" borderId="14" xfId="44" applyNumberFormat="1" applyFont="1" applyFill="1" applyBorder="1" applyAlignment="1">
      <alignment horizontal="right" vertical="center" shrinkToFit="1"/>
      <protection/>
    </xf>
    <xf numFmtId="0" fontId="18" fillId="24" borderId="14" xfId="44" applyFont="1" applyFill="1" applyBorder="1" applyAlignment="1">
      <alignment horizontal="left" vertical="center" shrinkToFit="1"/>
      <protection/>
    </xf>
    <xf numFmtId="4" fontId="7" fillId="24" borderId="14" xfId="44" applyNumberFormat="1" applyFont="1" applyFill="1" applyBorder="1" applyAlignment="1">
      <alignment horizontal="right" vertical="center" shrinkToFit="1"/>
      <protection/>
    </xf>
    <xf numFmtId="4" fontId="18" fillId="24" borderId="14" xfId="44" applyNumberFormat="1" applyFont="1" applyFill="1" applyBorder="1" applyAlignment="1">
      <alignment vertical="center" shrinkToFit="1"/>
      <protection/>
    </xf>
    <xf numFmtId="0" fontId="18" fillId="24" borderId="14" xfId="44" applyFont="1" applyFill="1" applyBorder="1" applyAlignment="1">
      <alignment horizontal="left" vertical="center" shrinkToFit="1"/>
      <protection/>
    </xf>
    <xf numFmtId="0" fontId="18" fillId="0" borderId="14" xfId="44" applyFont="1" applyBorder="1" applyAlignment="1">
      <alignment horizontal="left" vertical="center" shrinkToFit="1"/>
      <protection/>
    </xf>
    <xf numFmtId="0" fontId="18" fillId="0" borderId="17" xfId="44" applyFont="1" applyBorder="1" applyAlignment="1">
      <alignment horizontal="center" vertical="center" shrinkToFit="1"/>
      <protection/>
    </xf>
    <xf numFmtId="0" fontId="18" fillId="0" borderId="18" xfId="44" applyFont="1" applyBorder="1" applyAlignment="1">
      <alignment horizontal="center" vertical="center" shrinkToFit="1"/>
      <protection/>
    </xf>
    <xf numFmtId="0" fontId="18" fillId="0" borderId="14" xfId="44" applyFont="1" applyBorder="1" applyAlignment="1">
      <alignment horizontal="center" vertical="center" shrinkToFit="1"/>
      <protection/>
    </xf>
    <xf numFmtId="0" fontId="18" fillId="0" borderId="14" xfId="44" applyFont="1" applyBorder="1" applyAlignment="1">
      <alignment horizontal="left" vertical="center" shrinkToFit="1"/>
      <protection/>
    </xf>
    <xf numFmtId="0" fontId="18" fillId="0" borderId="15" xfId="40" applyNumberFormat="1" applyFont="1" applyFill="1" applyBorder="1" applyAlignment="1" applyProtection="1">
      <alignment horizontal="left" vertical="center" wrapText="1"/>
      <protection/>
    </xf>
    <xf numFmtId="4" fontId="18" fillId="0" borderId="14" xfId="44" applyNumberFormat="1" applyFont="1" applyFill="1" applyBorder="1" applyAlignment="1">
      <alignment horizontal="right" vertical="center" shrinkToFit="1"/>
      <protection/>
    </xf>
    <xf numFmtId="4" fontId="18" fillId="0" borderId="18" xfId="44" applyNumberFormat="1" applyFont="1" applyFill="1" applyBorder="1" applyAlignment="1">
      <alignment horizontal="right" vertical="center" shrinkToFit="1"/>
      <protection/>
    </xf>
    <xf numFmtId="180" fontId="18" fillId="0" borderId="14" xfId="44" applyNumberFormat="1" applyFont="1" applyFill="1" applyBorder="1" applyAlignment="1">
      <alignment horizontal="right" vertical="center" shrinkToFit="1"/>
      <protection/>
    </xf>
    <xf numFmtId="180" fontId="18" fillId="0" borderId="19" xfId="44" applyNumberFormat="1" applyFont="1" applyFill="1" applyBorder="1" applyAlignment="1">
      <alignment horizontal="right" vertical="center" shrinkToFit="1"/>
      <protection/>
    </xf>
    <xf numFmtId="180" fontId="22" fillId="0" borderId="10" xfId="41" applyNumberFormat="1" applyFont="1" applyBorder="1" applyAlignment="1">
      <alignment horizontal="right" vertical="center"/>
      <protection/>
    </xf>
    <xf numFmtId="0" fontId="18" fillId="0" borderId="14" xfId="44" applyFont="1" applyBorder="1" applyAlignment="1">
      <alignment horizontal="left" vertical="center" shrinkToFit="1"/>
      <protection/>
    </xf>
    <xf numFmtId="0" fontId="18" fillId="24" borderId="14" xfId="44" applyFont="1" applyFill="1" applyBorder="1" applyAlignment="1">
      <alignment horizontal="left" vertical="center" shrinkToFit="1"/>
      <protection/>
    </xf>
    <xf numFmtId="0" fontId="18" fillId="0" borderId="15" xfId="40" applyNumberFormat="1" applyFont="1" applyFill="1" applyBorder="1" applyAlignment="1" applyProtection="1">
      <alignment horizontal="left" vertical="center" wrapText="1"/>
      <protection/>
    </xf>
    <xf numFmtId="4" fontId="22" fillId="0" borderId="11" xfId="43" applyNumberFormat="1" applyFont="1" applyFill="1" applyBorder="1" applyAlignment="1">
      <alignment horizontal="right"/>
    </xf>
    <xf numFmtId="4" fontId="22" fillId="0" borderId="10" xfId="43" applyNumberFormat="1" applyFont="1" applyFill="1" applyBorder="1" applyAlignment="1">
      <alignment horizontal="right"/>
    </xf>
    <xf numFmtId="0" fontId="22" fillId="0" borderId="10" xfId="43" applyNumberFormat="1" applyFont="1" applyFill="1" applyBorder="1" applyAlignment="1">
      <alignment horizontal="right" vertical="center" shrinkToFit="1"/>
    </xf>
    <xf numFmtId="0" fontId="18" fillId="0" borderId="15" xfId="40" applyNumberFormat="1" applyFont="1" applyFill="1" applyBorder="1" applyAlignment="1" applyProtection="1">
      <alignment horizontal="left" vertical="center" wrapText="1"/>
      <protection/>
    </xf>
    <xf numFmtId="0" fontId="18" fillId="0" borderId="14" xfId="44" applyFont="1" applyBorder="1" applyAlignment="1">
      <alignment horizontal="left" vertical="center" shrinkToFit="1"/>
      <protection/>
    </xf>
    <xf numFmtId="0" fontId="14" fillId="0" borderId="10" xfId="43" applyNumberFormat="1" applyFont="1" applyFill="1" applyBorder="1" applyAlignment="1">
      <alignment horizontal="left" vertical="center" shrinkToFit="1"/>
    </xf>
    <xf numFmtId="0" fontId="22" fillId="24" borderId="15" xfId="43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24" borderId="10" xfId="47" applyFont="1" applyFill="1" applyBorder="1" applyAlignment="1">
      <alignment horizontal="left" vertical="center"/>
      <protection/>
    </xf>
    <xf numFmtId="0" fontId="41" fillId="24" borderId="10" xfId="47" applyFont="1" applyFill="1" applyBorder="1" applyAlignment="1">
      <alignment horizontal="left" vertical="center" shrinkToFit="1"/>
      <protection/>
    </xf>
    <xf numFmtId="0" fontId="42" fillId="24" borderId="10" xfId="47" applyFont="1" applyFill="1" applyBorder="1" applyAlignment="1">
      <alignment vertical="center"/>
      <protection/>
    </xf>
    <xf numFmtId="0" fontId="41" fillId="24" borderId="10" xfId="47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horizontal="center" vertical="center" wrapText="1" shrinkToFit="1"/>
      <protection/>
    </xf>
    <xf numFmtId="0" fontId="18" fillId="0" borderId="18" xfId="44" applyFont="1" applyBorder="1" applyAlignment="1">
      <alignment horizontal="left" vertical="center" shrinkToFit="1"/>
      <protection/>
    </xf>
    <xf numFmtId="0" fontId="18" fillId="0" borderId="18" xfId="44" applyFont="1" applyBorder="1" applyAlignment="1">
      <alignment horizontal="left" vertical="center" shrinkToFit="1"/>
      <protection/>
    </xf>
    <xf numFmtId="0" fontId="18" fillId="0" borderId="18" xfId="44" applyFont="1" applyBorder="1" applyAlignment="1">
      <alignment horizontal="left" vertical="center" shrinkToFit="1"/>
      <protection/>
    </xf>
    <xf numFmtId="0" fontId="18" fillId="0" borderId="20" xfId="40" applyNumberFormat="1" applyFont="1" applyFill="1" applyBorder="1" applyAlignment="1" applyProtection="1">
      <alignment horizontal="left" vertical="center" wrapText="1"/>
      <protection/>
    </xf>
    <xf numFmtId="0" fontId="7" fillId="0" borderId="0" xfId="46" applyFont="1">
      <alignment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22" fillId="0" borderId="10" xfId="0" applyFont="1" applyBorder="1" applyAlignment="1">
      <alignment vertical="center"/>
    </xf>
    <xf numFmtId="180" fontId="18" fillId="24" borderId="10" xfId="46" applyNumberFormat="1" applyFont="1" applyFill="1" applyBorder="1" applyAlignment="1">
      <alignment horizontal="right" vertical="center" shrinkToFit="1"/>
      <protection/>
    </xf>
    <xf numFmtId="180" fontId="22" fillId="0" borderId="10" xfId="0" applyNumberFormat="1" applyFont="1" applyBorder="1" applyAlignment="1">
      <alignment vertical="center"/>
    </xf>
    <xf numFmtId="4" fontId="22" fillId="0" borderId="21" xfId="43" applyNumberFormat="1" applyFont="1" applyFill="1" applyBorder="1" applyAlignment="1">
      <alignment horizontal="right"/>
    </xf>
    <xf numFmtId="0" fontId="13" fillId="0" borderId="22" xfId="43" applyNumberFormat="1" applyFont="1" applyFill="1" applyBorder="1" applyAlignment="1">
      <alignment horizontal="center" vertical="center" shrinkToFit="1"/>
    </xf>
    <xf numFmtId="4" fontId="14" fillId="0" borderId="23" xfId="43" applyNumberFormat="1" applyFont="1" applyFill="1" applyBorder="1" applyAlignment="1">
      <alignment/>
    </xf>
    <xf numFmtId="4" fontId="14" fillId="0" borderId="21" xfId="43" applyNumberFormat="1" applyFont="1" applyFill="1" applyBorder="1" applyAlignment="1">
      <alignment/>
    </xf>
    <xf numFmtId="0" fontId="14" fillId="0" borderId="21" xfId="43" applyNumberFormat="1" applyFont="1" applyFill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180" fontId="40" fillId="0" borderId="10" xfId="0" applyNumberFormat="1" applyFont="1" applyBorder="1" applyAlignment="1">
      <alignment horizontal="right" vertical="center"/>
    </xf>
    <xf numFmtId="4" fontId="40" fillId="0" borderId="15" xfId="42" applyNumberFormat="1" applyFont="1" applyBorder="1" applyAlignment="1">
      <alignment horizontal="right" vertical="center" shrinkToFit="1"/>
    </xf>
    <xf numFmtId="0" fontId="7" fillId="0" borderId="10" xfId="48" applyFont="1" applyFill="1" applyBorder="1" applyAlignment="1">
      <alignment horizontal="center" vertical="center" wrapText="1" shrinkToFit="1"/>
      <protection/>
    </xf>
    <xf numFmtId="0" fontId="7" fillId="0" borderId="10" xfId="48" applyFont="1" applyFill="1" applyBorder="1" applyAlignment="1">
      <alignment horizontal="center" vertical="center" shrinkToFit="1"/>
      <protection/>
    </xf>
    <xf numFmtId="180" fontId="18" fillId="0" borderId="10" xfId="48" applyNumberFormat="1" applyFont="1" applyFill="1" applyBorder="1" applyAlignment="1">
      <alignment horizontal="right" vertical="center" shrinkToFit="1"/>
      <protection/>
    </xf>
    <xf numFmtId="0" fontId="18" fillId="0" borderId="24" xfId="48" applyFont="1" applyBorder="1" applyAlignment="1">
      <alignment/>
      <protection/>
    </xf>
    <xf numFmtId="180" fontId="14" fillId="0" borderId="10" xfId="43" applyNumberFormat="1" applyFont="1" applyFill="1" applyBorder="1" applyAlignment="1">
      <alignment horizontal="right" vertical="center" shrinkToFit="1"/>
    </xf>
    <xf numFmtId="0" fontId="18" fillId="24" borderId="10" xfId="44" applyFont="1" applyFill="1" applyBorder="1" applyAlignment="1">
      <alignment horizontal="left" vertical="center" shrinkToFit="1"/>
      <protection/>
    </xf>
    <xf numFmtId="0" fontId="18" fillId="24" borderId="10" xfId="44" applyFont="1" applyFill="1" applyBorder="1" applyAlignment="1">
      <alignment horizontal="left" vertical="center" shrinkToFit="1"/>
      <protection/>
    </xf>
    <xf numFmtId="0" fontId="18" fillId="24" borderId="10" xfId="44" applyFont="1" applyFill="1" applyBorder="1" applyAlignment="1">
      <alignment horizontal="left" vertical="center" shrinkToFit="1"/>
      <protection/>
    </xf>
    <xf numFmtId="0" fontId="18" fillId="0" borderId="10" xfId="44" applyFont="1" applyBorder="1" applyAlignment="1">
      <alignment horizontal="left" vertical="center" shrinkToFit="1"/>
      <protection/>
    </xf>
    <xf numFmtId="0" fontId="18" fillId="0" borderId="10" xfId="44" applyFont="1" applyBorder="1" applyAlignment="1">
      <alignment horizontal="left" vertical="center" shrinkToFit="1"/>
      <protection/>
    </xf>
    <xf numFmtId="4" fontId="22" fillId="0" borderId="19" xfId="43" applyNumberFormat="1" applyFont="1" applyFill="1" applyBorder="1" applyAlignment="1">
      <alignment horizontal="right"/>
    </xf>
    <xf numFmtId="0" fontId="22" fillId="0" borderId="21" xfId="43" applyNumberFormat="1" applyFont="1" applyFill="1" applyBorder="1" applyAlignment="1">
      <alignment horizontal="right" vertical="center" shrinkToFit="1"/>
    </xf>
    <xf numFmtId="0" fontId="18" fillId="0" borderId="10" xfId="4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Alignment="1">
      <alignment vertical="center"/>
    </xf>
    <xf numFmtId="179" fontId="14" fillId="0" borderId="11" xfId="43" applyNumberFormat="1" applyFont="1" applyFill="1" applyBorder="1" applyAlignment="1">
      <alignment/>
    </xf>
    <xf numFmtId="179" fontId="14" fillId="0" borderId="10" xfId="43" applyNumberFormat="1" applyFont="1" applyFill="1" applyBorder="1" applyAlignment="1">
      <alignment/>
    </xf>
    <xf numFmtId="179" fontId="7" fillId="24" borderId="10" xfId="46" applyNumberFormat="1" applyFont="1" applyFill="1" applyBorder="1" applyAlignment="1">
      <alignment horizontal="right" vertical="center" shrinkToFit="1"/>
      <protection/>
    </xf>
    <xf numFmtId="179" fontId="14" fillId="0" borderId="19" xfId="43" applyNumberFormat="1" applyFont="1" applyFill="1" applyBorder="1" applyAlignment="1">
      <alignment/>
    </xf>
    <xf numFmtId="4" fontId="14" fillId="0" borderId="19" xfId="43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1" fillId="0" borderId="0" xfId="44" applyFont="1" applyAlignment="1">
      <alignment horizontal="center"/>
      <protection/>
    </xf>
    <xf numFmtId="0" fontId="11" fillId="0" borderId="0" xfId="43" applyNumberFormat="1" applyFont="1" applyFill="1" applyBorder="1" applyAlignment="1">
      <alignment horizontal="center" vertical="center" wrapText="1" shrinkToFit="1"/>
    </xf>
    <xf numFmtId="0" fontId="17" fillId="0" borderId="0" xfId="47" applyFont="1" applyAlignment="1">
      <alignment horizontal="center"/>
      <protection/>
    </xf>
    <xf numFmtId="0" fontId="15" fillId="0" borderId="0" xfId="46" applyFont="1" applyAlignment="1">
      <alignment horizontal="center"/>
      <protection/>
    </xf>
    <xf numFmtId="0" fontId="16" fillId="0" borderId="0" xfId="46" applyFont="1" applyAlignment="1">
      <alignment horizontal="center"/>
      <protection/>
    </xf>
    <xf numFmtId="0" fontId="8" fillId="0" borderId="0" xfId="45" applyNumberFormat="1" applyFont="1" applyFill="1" applyBorder="1" applyAlignment="1">
      <alignment horizontal="center" vertical="center" wrapText="1" shrinkToFit="1"/>
    </xf>
    <xf numFmtId="0" fontId="3" fillId="0" borderId="0" xfId="48" applyFont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179" fontId="22" fillId="0" borderId="11" xfId="43" applyNumberFormat="1" applyFont="1" applyFill="1" applyBorder="1" applyAlignment="1">
      <alignment horizontal="right" vertical="center"/>
    </xf>
    <xf numFmtId="179" fontId="22" fillId="0" borderId="19" xfId="43" applyNumberFormat="1" applyFont="1" applyFill="1" applyBorder="1" applyAlignment="1">
      <alignment horizontal="right" vertical="center"/>
    </xf>
    <xf numFmtId="179" fontId="22" fillId="0" borderId="10" xfId="43" applyNumberFormat="1" applyFont="1" applyFill="1" applyBorder="1" applyAlignment="1">
      <alignment horizontal="right" vertical="center"/>
    </xf>
    <xf numFmtId="179" fontId="22" fillId="0" borderId="10" xfId="43" applyNumberFormat="1" applyFont="1" applyFill="1" applyBorder="1" applyAlignment="1">
      <alignment horizontal="right" vertical="center" shrinkToFit="1"/>
    </xf>
    <xf numFmtId="0" fontId="22" fillId="0" borderId="10" xfId="0" applyFont="1" applyBorder="1" applyAlignment="1">
      <alignment vertical="center"/>
    </xf>
    <xf numFmtId="0" fontId="11" fillId="0" borderId="0" xfId="42" applyNumberFormat="1" applyFont="1" applyFill="1" applyBorder="1" applyAlignment="1">
      <alignment horizontal="center" vertical="center" wrapText="1" shrinkToFit="1"/>
    </xf>
    <xf numFmtId="0" fontId="22" fillId="24" borderId="20" xfId="42" applyFont="1" applyFill="1" applyBorder="1" applyAlignment="1">
      <alignment horizontal="center" vertical="center" wrapText="1" shrinkToFit="1"/>
    </xf>
    <xf numFmtId="0" fontId="22" fillId="24" borderId="14" xfId="42" applyFont="1" applyFill="1" applyBorder="1" applyAlignment="1">
      <alignment horizontal="center" vertical="center" wrapText="1" shrinkToFit="1"/>
    </xf>
    <xf numFmtId="0" fontId="18" fillId="0" borderId="17" xfId="44" applyFont="1" applyBorder="1" applyAlignment="1">
      <alignment horizontal="center" vertical="center" shrinkToFit="1"/>
      <protection/>
    </xf>
    <xf numFmtId="0" fontId="18" fillId="0" borderId="18" xfId="44" applyFont="1" applyBorder="1" applyAlignment="1">
      <alignment horizontal="center" vertical="center" shrinkToFit="1"/>
      <protection/>
    </xf>
    <xf numFmtId="0" fontId="18" fillId="0" borderId="14" xfId="44" applyFont="1" applyBorder="1" applyAlignment="1">
      <alignment horizontal="center" vertical="center" shrinkToFit="1"/>
      <protection/>
    </xf>
    <xf numFmtId="0" fontId="21" fillId="0" borderId="0" xfId="44" applyFont="1" applyAlignment="1">
      <alignment horizontal="center"/>
      <protection/>
    </xf>
    <xf numFmtId="0" fontId="7" fillId="24" borderId="25" xfId="44" applyFont="1" applyFill="1" applyBorder="1" applyAlignment="1">
      <alignment horizontal="center" vertical="center" shrinkToFit="1"/>
      <protection/>
    </xf>
    <xf numFmtId="0" fontId="7" fillId="24" borderId="26" xfId="44" applyFont="1" applyFill="1" applyBorder="1" applyAlignment="1">
      <alignment horizontal="center" vertical="center" shrinkToFit="1"/>
      <protection/>
    </xf>
    <xf numFmtId="0" fontId="18" fillId="24" borderId="17" xfId="44" applyFont="1" applyFill="1" applyBorder="1" applyAlignment="1">
      <alignment horizontal="center" vertical="center" shrinkToFit="1"/>
      <protection/>
    </xf>
    <xf numFmtId="0" fontId="18" fillId="24" borderId="18" xfId="44" applyFont="1" applyFill="1" applyBorder="1" applyAlignment="1">
      <alignment horizontal="center" vertical="center" shrinkToFit="1"/>
      <protection/>
    </xf>
    <xf numFmtId="0" fontId="18" fillId="24" borderId="14" xfId="44" applyFont="1" applyFill="1" applyBorder="1" applyAlignment="1">
      <alignment horizontal="center" vertical="center" shrinkToFit="1"/>
      <protection/>
    </xf>
    <xf numFmtId="0" fontId="18" fillId="24" borderId="27" xfId="44" applyFont="1" applyFill="1" applyBorder="1" applyAlignment="1">
      <alignment horizontal="left" vertical="center" shrinkToFit="1"/>
      <protection/>
    </xf>
    <xf numFmtId="0" fontId="18" fillId="24" borderId="14" xfId="44" applyFont="1" applyFill="1" applyBorder="1" applyAlignment="1">
      <alignment horizontal="left" vertical="center" shrinkToFit="1"/>
      <protection/>
    </xf>
    <xf numFmtId="0" fontId="7" fillId="24" borderId="14" xfId="44" applyFont="1" applyFill="1" applyBorder="1" applyAlignment="1">
      <alignment horizontal="center" vertical="center" shrinkToFit="1"/>
      <protection/>
    </xf>
    <xf numFmtId="0" fontId="7" fillId="24" borderId="26" xfId="44" applyFont="1" applyFill="1" applyBorder="1" applyAlignment="1">
      <alignment horizontal="center" vertical="center" wrapText="1" shrinkToFit="1"/>
      <protection/>
    </xf>
    <xf numFmtId="0" fontId="7" fillId="24" borderId="14" xfId="44" applyFont="1" applyFill="1" applyBorder="1" applyAlignment="1">
      <alignment horizontal="center" vertical="center" wrapText="1" shrinkToFit="1"/>
      <protection/>
    </xf>
    <xf numFmtId="0" fontId="7" fillId="24" borderId="27" xfId="44" applyFont="1" applyFill="1" applyBorder="1" applyAlignment="1">
      <alignment horizontal="center" vertical="center" shrinkToFit="1"/>
      <protection/>
    </xf>
    <xf numFmtId="0" fontId="18" fillId="0" borderId="27" xfId="44" applyFont="1" applyBorder="1" applyAlignment="1">
      <alignment horizontal="left" vertical="center" shrinkToFit="1"/>
      <protection/>
    </xf>
    <xf numFmtId="0" fontId="18" fillId="0" borderId="14" xfId="44" applyFont="1" applyBorder="1" applyAlignment="1">
      <alignment horizontal="left" vertical="center" shrinkToFit="1"/>
      <protection/>
    </xf>
    <xf numFmtId="0" fontId="7" fillId="24" borderId="27" xfId="44" applyFont="1" applyFill="1" applyBorder="1" applyAlignment="1">
      <alignment horizontal="center" vertical="center" wrapText="1" shrinkToFit="1"/>
      <protection/>
    </xf>
    <xf numFmtId="0" fontId="18" fillId="24" borderId="26" xfId="44" applyFont="1" applyFill="1" applyBorder="1" applyAlignment="1">
      <alignment horizontal="center" vertical="center" wrapText="1" shrinkToFit="1"/>
      <protection/>
    </xf>
    <xf numFmtId="0" fontId="18" fillId="24" borderId="14" xfId="44" applyFont="1" applyFill="1" applyBorder="1" applyAlignment="1">
      <alignment horizontal="center" vertical="center" wrapText="1" shrinkToFit="1"/>
      <protection/>
    </xf>
    <xf numFmtId="0" fontId="18" fillId="24" borderId="26" xfId="44" applyFont="1" applyFill="1" applyBorder="1" applyAlignment="1">
      <alignment horizontal="center" vertical="center" wrapText="1" shrinkToFit="1"/>
      <protection/>
    </xf>
    <xf numFmtId="0" fontId="7" fillId="24" borderId="26" xfId="44" applyFont="1" applyFill="1" applyBorder="1" applyAlignment="1">
      <alignment horizontal="center" vertical="center" wrapText="1" shrinkToFit="1"/>
      <protection/>
    </xf>
    <xf numFmtId="0" fontId="11" fillId="0" borderId="0" xfId="43" applyNumberFormat="1" applyFont="1" applyFill="1" applyBorder="1" applyAlignment="1">
      <alignment horizontal="center" vertical="center" wrapText="1" shrinkToFit="1"/>
    </xf>
    <xf numFmtId="0" fontId="14" fillId="24" borderId="20" xfId="43" applyFont="1" applyFill="1" applyBorder="1" applyAlignment="1">
      <alignment horizontal="center" vertical="center" wrapText="1" shrinkToFit="1"/>
    </xf>
    <xf numFmtId="0" fontId="14" fillId="24" borderId="18" xfId="43" applyFont="1" applyFill="1" applyBorder="1" applyAlignment="1">
      <alignment horizontal="center" vertical="center" wrapText="1" shrinkToFit="1"/>
    </xf>
    <xf numFmtId="0" fontId="14" fillId="24" borderId="14" xfId="43" applyFont="1" applyFill="1" applyBorder="1" applyAlignment="1">
      <alignment horizontal="center" vertical="center" wrapText="1" shrinkToFit="1"/>
    </xf>
    <xf numFmtId="0" fontId="22" fillId="24" borderId="20" xfId="43" applyFont="1" applyFill="1" applyBorder="1" applyAlignment="1">
      <alignment horizontal="center" vertical="center" wrapText="1" shrinkToFit="1"/>
    </xf>
    <xf numFmtId="0" fontId="22" fillId="24" borderId="14" xfId="43" applyFont="1" applyFill="1" applyBorder="1" applyAlignment="1">
      <alignment horizontal="center" vertical="center" wrapText="1" shrinkToFit="1"/>
    </xf>
    <xf numFmtId="0" fontId="14" fillId="24" borderId="11" xfId="43" applyFont="1" applyFill="1" applyBorder="1" applyAlignment="1">
      <alignment horizontal="center" vertical="center" wrapText="1" shrinkToFit="1"/>
    </xf>
    <xf numFmtId="0" fontId="14" fillId="24" borderId="12" xfId="43" applyFont="1" applyFill="1" applyBorder="1" applyAlignment="1">
      <alignment horizontal="center" vertical="center" wrapText="1" shrinkToFit="1"/>
    </xf>
    <xf numFmtId="0" fontId="14" fillId="24" borderId="28" xfId="43" applyFont="1" applyFill="1" applyBorder="1" applyAlignment="1">
      <alignment horizontal="center" vertical="center" wrapText="1" shrinkToFit="1"/>
    </xf>
    <xf numFmtId="0" fontId="14" fillId="24" borderId="11" xfId="43" applyFont="1" applyFill="1" applyBorder="1" applyAlignment="1">
      <alignment horizontal="center" vertical="center" wrapText="1" shrinkToFit="1"/>
    </xf>
    <xf numFmtId="0" fontId="22" fillId="24" borderId="11" xfId="43" applyFont="1" applyFill="1" applyBorder="1" applyAlignment="1">
      <alignment horizontal="center" vertical="center" wrapText="1" shrinkToFit="1"/>
    </xf>
    <xf numFmtId="0" fontId="22" fillId="24" borderId="28" xfId="43" applyFont="1" applyFill="1" applyBorder="1" applyAlignment="1">
      <alignment horizontal="center" vertical="center" wrapText="1" shrinkToFit="1"/>
    </xf>
    <xf numFmtId="0" fontId="22" fillId="24" borderId="18" xfId="43" applyFont="1" applyFill="1" applyBorder="1" applyAlignment="1">
      <alignment horizontal="center" vertical="center" wrapText="1" shrinkToFit="1"/>
    </xf>
    <xf numFmtId="0" fontId="14" fillId="24" borderId="12" xfId="43" applyFont="1" applyFill="1" applyBorder="1" applyAlignment="1">
      <alignment horizontal="center" vertical="center" wrapText="1" shrinkToFit="1"/>
    </xf>
    <xf numFmtId="0" fontId="14" fillId="24" borderId="28" xfId="43" applyFont="1" applyFill="1" applyBorder="1" applyAlignment="1">
      <alignment horizontal="center" vertical="center" wrapText="1" shrinkToFit="1"/>
    </xf>
    <xf numFmtId="0" fontId="22" fillId="24" borderId="22" xfId="43" applyFont="1" applyFill="1" applyBorder="1" applyAlignment="1">
      <alignment horizontal="center" vertical="center" wrapText="1" shrinkToFit="1"/>
    </xf>
    <xf numFmtId="0" fontId="22" fillId="24" borderId="29" xfId="43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0" xfId="47" applyFont="1" applyAlignment="1">
      <alignment horizontal="center"/>
      <protection/>
    </xf>
    <xf numFmtId="0" fontId="18" fillId="24" borderId="10" xfId="47" applyFont="1" applyFill="1" applyBorder="1" applyAlignment="1">
      <alignment horizontal="center" vertical="center"/>
      <protection/>
    </xf>
    <xf numFmtId="0" fontId="18" fillId="24" borderId="10" xfId="47" applyFont="1" applyFill="1" applyBorder="1" applyAlignment="1">
      <alignment horizontal="center" vertical="center" wrapText="1"/>
      <protection/>
    </xf>
    <xf numFmtId="0" fontId="18" fillId="0" borderId="24" xfId="47" applyFont="1" applyBorder="1" applyAlignment="1">
      <alignment horizontal="center"/>
      <protection/>
    </xf>
    <xf numFmtId="0" fontId="18" fillId="0" borderId="24" xfId="46" applyFont="1" applyBorder="1" applyAlignment="1">
      <alignment horizontal="left"/>
      <protection/>
    </xf>
    <xf numFmtId="0" fontId="18" fillId="24" borderId="10" xfId="46" applyFont="1" applyFill="1" applyBorder="1" applyAlignment="1">
      <alignment horizontal="center" vertical="center" wrapText="1" shrinkToFit="1"/>
      <protection/>
    </xf>
    <xf numFmtId="0" fontId="15" fillId="0" borderId="0" xfId="46" applyFont="1" applyAlignment="1">
      <alignment horizontal="center"/>
      <protection/>
    </xf>
    <xf numFmtId="0" fontId="16" fillId="0" borderId="0" xfId="46" applyFont="1" applyAlignment="1">
      <alignment horizontal="center"/>
      <protection/>
    </xf>
    <xf numFmtId="0" fontId="5" fillId="24" borderId="10" xfId="46" applyFont="1" applyFill="1" applyBorder="1" applyAlignment="1">
      <alignment horizontal="center" vertical="center" shrinkToFit="1"/>
      <protection/>
    </xf>
    <xf numFmtId="0" fontId="13" fillId="24" borderId="10" xfId="43" applyFont="1" applyFill="1" applyBorder="1" applyAlignment="1">
      <alignment horizontal="center" vertical="center" wrapText="1" shrinkToFit="1"/>
    </xf>
    <xf numFmtId="0" fontId="13" fillId="24" borderId="30" xfId="43" applyFont="1" applyFill="1" applyBorder="1" applyAlignment="1">
      <alignment horizontal="center" vertical="center" wrapText="1" shrinkToFit="1"/>
    </xf>
    <xf numFmtId="0" fontId="13" fillId="24" borderId="30" xfId="43" applyFont="1" applyFill="1" applyBorder="1" applyAlignment="1">
      <alignment horizontal="center" vertical="center" wrapText="1" shrinkToFit="1"/>
    </xf>
    <xf numFmtId="0" fontId="8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0" xfId="48" applyFont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7" fillId="0" borderId="10" xfId="48" applyFont="1" applyFill="1" applyBorder="1" applyAlignment="1">
      <alignment horizontal="center" vertical="center" wrapText="1" shrinkToFit="1"/>
      <protection/>
    </xf>
    <xf numFmtId="0" fontId="5" fillId="0" borderId="17" xfId="44" applyFont="1" applyBorder="1" applyAlignment="1">
      <alignment horizontal="center" vertical="center" shrinkToFit="1"/>
      <protection/>
    </xf>
    <xf numFmtId="0" fontId="5" fillId="0" borderId="18" xfId="44" applyFont="1" applyBorder="1" applyAlignment="1">
      <alignment horizontal="center" vertical="center" shrinkToFit="1"/>
      <protection/>
    </xf>
    <xf numFmtId="0" fontId="5" fillId="0" borderId="14" xfId="44" applyFont="1" applyBorder="1" applyAlignment="1">
      <alignment horizontal="center" vertical="center" shrinkToFit="1"/>
      <protection/>
    </xf>
    <xf numFmtId="0" fontId="12" fillId="0" borderId="0" xfId="42" applyNumberFormat="1" applyFont="1" applyFill="1" applyBorder="1" applyAlignment="1">
      <alignment horizontal="right" vertical="center"/>
    </xf>
    <xf numFmtId="0" fontId="1" fillId="0" borderId="0" xfId="44" applyFont="1" applyAlignment="1">
      <alignment horizontal="right" vertical="center"/>
      <protection/>
    </xf>
    <xf numFmtId="0" fontId="1" fillId="0" borderId="0" xfId="44" applyFont="1" applyAlignment="1">
      <alignment horizontal="right" vertical="center"/>
      <protection/>
    </xf>
    <xf numFmtId="0" fontId="45" fillId="0" borderId="0" xfId="43" applyNumberFormat="1" applyFont="1" applyFill="1" applyBorder="1" applyAlignment="1">
      <alignment horizontal="right" vertical="center" wrapText="1" shrinkToFit="1"/>
    </xf>
    <xf numFmtId="0" fontId="51" fillId="0" borderId="0" xfId="43" applyNumberFormat="1" applyFont="1" applyFill="1" applyBorder="1" applyAlignment="1">
      <alignment horizontal="right" vertical="center" wrapText="1" shrinkToFit="1"/>
    </xf>
    <xf numFmtId="0" fontId="1" fillId="0" borderId="0" xfId="47" applyFont="1" applyAlignment="1">
      <alignment horizontal="right" vertical="center"/>
      <protection/>
    </xf>
    <xf numFmtId="0" fontId="46" fillId="0" borderId="0" xfId="46" applyFont="1" applyAlignment="1">
      <alignment horizontal="right" vertical="center"/>
      <protection/>
    </xf>
    <xf numFmtId="0" fontId="52" fillId="0" borderId="0" xfId="43" applyNumberFormat="1" applyFont="1" applyFill="1" applyBorder="1" applyAlignment="1">
      <alignment horizontal="right" vertical="center" wrapText="1" shrinkToFit="1"/>
    </xf>
    <xf numFmtId="0" fontId="51" fillId="0" borderId="0" xfId="45" applyNumberFormat="1" applyFont="1" applyFill="1" applyBorder="1" applyAlignment="1">
      <alignment horizontal="right" vertical="center" wrapText="1" shrinkToFit="1"/>
    </xf>
    <xf numFmtId="0" fontId="46" fillId="0" borderId="0" xfId="48" applyFont="1" applyAlignment="1">
      <alignment horizontal="right" vertical="center"/>
      <protection/>
    </xf>
    <xf numFmtId="0" fontId="47" fillId="0" borderId="0" xfId="44" applyFont="1" applyAlignment="1">
      <alignment horizont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2" xfId="43"/>
    <cellStyle name="常规_Sheet2_1" xfId="44"/>
    <cellStyle name="常规_Sheet3" xfId="45"/>
    <cellStyle name="常规_Sheet3_Sheet11" xfId="46"/>
    <cellStyle name="常规_Sheet4" xfId="47"/>
    <cellStyle name="常规_Sheet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33.125" style="0" customWidth="1"/>
    <col min="2" max="2" width="12.50390625" style="0" customWidth="1"/>
    <col min="3" max="3" width="23.125" style="0" bestFit="1" customWidth="1"/>
    <col min="4" max="4" width="12.00390625" style="0" customWidth="1"/>
  </cols>
  <sheetData>
    <row r="1" ht="14.25">
      <c r="A1" s="1"/>
    </row>
    <row r="2" spans="1:4" ht="18.75">
      <c r="A2" s="142" t="s">
        <v>0</v>
      </c>
      <c r="B2" s="142"/>
      <c r="C2" s="142"/>
      <c r="D2" s="142"/>
    </row>
    <row r="3" spans="1:4" ht="14.25">
      <c r="A3" s="43"/>
      <c r="B3" s="44"/>
      <c r="C3" s="44"/>
      <c r="D3" s="208" t="s">
        <v>318</v>
      </c>
    </row>
    <row r="4" spans="1:4" s="42" customFormat="1" ht="12">
      <c r="A4" s="45" t="s">
        <v>217</v>
      </c>
      <c r="B4" s="45"/>
      <c r="C4" s="45"/>
      <c r="D4" s="46" t="s">
        <v>1</v>
      </c>
    </row>
    <row r="5" spans="1:4" ht="14.25">
      <c r="A5" s="143" t="s">
        <v>2</v>
      </c>
      <c r="B5" s="144"/>
      <c r="C5" s="143" t="s">
        <v>3</v>
      </c>
      <c r="D5" s="144"/>
    </row>
    <row r="6" spans="1:4" ht="14.25">
      <c r="A6" s="47" t="s">
        <v>4</v>
      </c>
      <c r="B6" s="48" t="s">
        <v>5</v>
      </c>
      <c r="C6" s="49" t="s">
        <v>6</v>
      </c>
      <c r="D6" s="48" t="s">
        <v>5</v>
      </c>
    </row>
    <row r="7" spans="1:4" ht="14.25">
      <c r="A7" s="49" t="s">
        <v>7</v>
      </c>
      <c r="B7" s="53">
        <f>B9+B8</f>
        <v>16161223</v>
      </c>
      <c r="C7" s="49" t="s">
        <v>8</v>
      </c>
      <c r="D7" s="53">
        <f>D8+D9+D10+D11+D12+D13+D14+D15+D16</f>
        <v>14211023</v>
      </c>
    </row>
    <row r="8" spans="1:4" ht="14.25">
      <c r="A8" s="49" t="s">
        <v>9</v>
      </c>
      <c r="B8" s="53">
        <v>15842823</v>
      </c>
      <c r="C8" s="49" t="s">
        <v>10</v>
      </c>
      <c r="D8" s="53">
        <v>8560018</v>
      </c>
    </row>
    <row r="9" spans="1:4" ht="16.5" customHeight="1">
      <c r="A9" s="49" t="s">
        <v>11</v>
      </c>
      <c r="B9" s="53">
        <v>318400</v>
      </c>
      <c r="C9" s="49" t="s">
        <v>12</v>
      </c>
      <c r="D9" s="53">
        <v>3182000</v>
      </c>
    </row>
    <row r="10" spans="1:4" ht="14.25">
      <c r="A10" s="49" t="s">
        <v>13</v>
      </c>
      <c r="B10" s="53"/>
      <c r="C10" s="49" t="s">
        <v>14</v>
      </c>
      <c r="D10" s="53">
        <v>2469005</v>
      </c>
    </row>
    <row r="11" spans="1:4" ht="14.25">
      <c r="A11" s="49" t="s">
        <v>15</v>
      </c>
      <c r="B11" s="50"/>
      <c r="C11" s="49" t="s">
        <v>16</v>
      </c>
      <c r="D11" s="50"/>
    </row>
    <row r="12" spans="1:4" ht="14.25">
      <c r="A12" s="49" t="s">
        <v>17</v>
      </c>
      <c r="B12" s="53"/>
      <c r="C12" s="49" t="s">
        <v>18</v>
      </c>
      <c r="D12" s="50"/>
    </row>
    <row r="13" spans="1:4" ht="14.25">
      <c r="A13" s="49" t="s">
        <v>19</v>
      </c>
      <c r="B13" s="50"/>
      <c r="C13" s="49" t="s">
        <v>20</v>
      </c>
      <c r="D13" s="53"/>
    </row>
    <row r="14" spans="1:4" ht="14.25">
      <c r="A14" s="49" t="s">
        <v>21</v>
      </c>
      <c r="B14" s="50"/>
      <c r="C14" s="49" t="s">
        <v>22</v>
      </c>
      <c r="D14" s="53"/>
    </row>
    <row r="15" spans="1:4" ht="14.25">
      <c r="A15" s="49" t="s">
        <v>23</v>
      </c>
      <c r="B15" s="50"/>
      <c r="C15" s="49" t="s">
        <v>24</v>
      </c>
      <c r="D15" s="53"/>
    </row>
    <row r="16" spans="1:4" ht="14.25">
      <c r="A16" s="49" t="s">
        <v>25</v>
      </c>
      <c r="B16" s="50"/>
      <c r="C16" s="49" t="s">
        <v>26</v>
      </c>
      <c r="D16" s="53"/>
    </row>
    <row r="17" spans="1:4" ht="14.25">
      <c r="A17" s="49" t="s">
        <v>27</v>
      </c>
      <c r="B17" s="53"/>
      <c r="C17" s="49"/>
      <c r="D17" s="51"/>
    </row>
    <row r="18" spans="1:4" ht="14.25">
      <c r="A18" s="49" t="s">
        <v>28</v>
      </c>
      <c r="B18" s="53"/>
      <c r="C18" s="49" t="s">
        <v>29</v>
      </c>
      <c r="D18" s="53">
        <f>D19+D20+D21+D22+D23+D24</f>
        <v>4250200</v>
      </c>
    </row>
    <row r="19" spans="1:4" ht="14.25">
      <c r="A19" s="49" t="s">
        <v>30</v>
      </c>
      <c r="B19" s="53"/>
      <c r="C19" s="49" t="s">
        <v>22</v>
      </c>
      <c r="D19" s="53"/>
    </row>
    <row r="20" spans="1:4" ht="14.25">
      <c r="A20" s="49" t="s">
        <v>31</v>
      </c>
      <c r="B20" s="53"/>
      <c r="C20" s="49" t="s">
        <v>32</v>
      </c>
      <c r="D20" s="53"/>
    </row>
    <row r="21" spans="1:4" ht="14.25">
      <c r="A21" s="49" t="s">
        <v>33</v>
      </c>
      <c r="B21" s="53"/>
      <c r="C21" s="49" t="s">
        <v>34</v>
      </c>
      <c r="D21" s="53"/>
    </row>
    <row r="22" spans="1:4" ht="14.25">
      <c r="A22" s="49"/>
      <c r="B22" s="51"/>
      <c r="C22" s="49" t="s">
        <v>35</v>
      </c>
      <c r="D22" s="53"/>
    </row>
    <row r="23" spans="1:4" ht="14.25">
      <c r="A23" s="49"/>
      <c r="B23" s="51"/>
      <c r="C23" s="49" t="s">
        <v>36</v>
      </c>
      <c r="D23" s="53">
        <v>4250200</v>
      </c>
    </row>
    <row r="24" spans="1:4" ht="14.25">
      <c r="A24" s="49"/>
      <c r="B24" s="51"/>
      <c r="C24" s="49" t="s">
        <v>26</v>
      </c>
      <c r="D24" s="53"/>
    </row>
    <row r="25" spans="1:4" ht="14.25">
      <c r="A25" s="49"/>
      <c r="B25" s="51"/>
      <c r="C25" s="49"/>
      <c r="D25" s="51"/>
    </row>
    <row r="26" spans="1:4" ht="14.25">
      <c r="A26" s="49"/>
      <c r="B26" s="51"/>
      <c r="C26" s="49" t="s">
        <v>37</v>
      </c>
      <c r="D26" s="53"/>
    </row>
    <row r="27" spans="1:4" ht="14.25">
      <c r="A27" s="49"/>
      <c r="B27" s="51"/>
      <c r="C27" s="49"/>
      <c r="D27" s="51"/>
    </row>
    <row r="28" spans="1:4" ht="14.25">
      <c r="A28" s="49" t="s">
        <v>38</v>
      </c>
      <c r="B28" s="53">
        <f>B7+B10+B19+B20+B21</f>
        <v>16161223</v>
      </c>
      <c r="C28" s="47" t="s">
        <v>39</v>
      </c>
      <c r="D28" s="53">
        <f>D26+D18+D7</f>
        <v>18461223</v>
      </c>
    </row>
    <row r="29" spans="1:4" ht="14.25">
      <c r="A29" s="49"/>
      <c r="B29" s="51"/>
      <c r="C29" s="49"/>
      <c r="D29" s="51"/>
    </row>
    <row r="30" spans="1:4" ht="14.25">
      <c r="A30" s="49" t="s">
        <v>40</v>
      </c>
      <c r="B30" s="53"/>
      <c r="C30" s="49" t="s">
        <v>41</v>
      </c>
      <c r="D30" s="53"/>
    </row>
    <row r="31" spans="1:4" ht="14.25">
      <c r="A31" s="49" t="s">
        <v>42</v>
      </c>
      <c r="B31" s="50"/>
      <c r="C31" s="49" t="s">
        <v>43</v>
      </c>
      <c r="D31" s="50"/>
    </row>
    <row r="32" spans="1:4" ht="14.25">
      <c r="A32" s="49" t="s">
        <v>44</v>
      </c>
      <c r="B32" s="53">
        <v>2300000</v>
      </c>
      <c r="C32" s="49" t="s">
        <v>45</v>
      </c>
      <c r="D32" s="50"/>
    </row>
    <row r="33" spans="1:4" ht="14.25">
      <c r="A33" s="49" t="s">
        <v>46</v>
      </c>
      <c r="B33" s="50"/>
      <c r="C33" s="49"/>
      <c r="D33" s="51"/>
    </row>
    <row r="34" spans="1:4" ht="14.25">
      <c r="A34" s="49"/>
      <c r="B34" s="51"/>
      <c r="C34" s="49"/>
      <c r="D34" s="51"/>
    </row>
    <row r="35" spans="1:4" ht="14.25">
      <c r="A35" s="49"/>
      <c r="B35" s="51"/>
      <c r="C35" s="49"/>
      <c r="D35" s="51"/>
    </row>
    <row r="36" spans="1:4" ht="14.25">
      <c r="A36" s="49" t="s">
        <v>47</v>
      </c>
      <c r="B36" s="50"/>
      <c r="C36" s="49" t="s">
        <v>48</v>
      </c>
      <c r="D36" s="51"/>
    </row>
    <row r="37" spans="1:4" ht="14.25">
      <c r="A37" s="49"/>
      <c r="B37" s="51"/>
      <c r="C37" s="49"/>
      <c r="D37" s="51"/>
    </row>
    <row r="38" spans="1:4" ht="14.25">
      <c r="A38" s="49" t="s">
        <v>49</v>
      </c>
      <c r="B38" s="53">
        <f>B36+B33+B32+B31+B30+B21+B20+B19+B10+B7</f>
        <v>18461223</v>
      </c>
      <c r="C38" s="47" t="s">
        <v>50</v>
      </c>
      <c r="D38" s="53">
        <f>D36+D32+D31+D30+D26+D18+D7</f>
        <v>18461223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C15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200</v>
      </c>
    </row>
    <row r="2" spans="1:2" ht="30" customHeight="1">
      <c r="A2" s="198" t="s">
        <v>201</v>
      </c>
      <c r="B2" s="198"/>
    </row>
    <row r="3" spans="1:2" ht="30" customHeight="1">
      <c r="A3" s="134"/>
      <c r="B3" s="216" t="s">
        <v>327</v>
      </c>
    </row>
    <row r="4" spans="1:2" ht="30" customHeight="1">
      <c r="A4" s="5" t="s">
        <v>52</v>
      </c>
      <c r="B4" s="6" t="s">
        <v>1</v>
      </c>
    </row>
    <row r="5" spans="1:2" ht="39" customHeight="1">
      <c r="A5" s="7" t="s">
        <v>54</v>
      </c>
      <c r="B5" s="7" t="s">
        <v>202</v>
      </c>
    </row>
    <row r="6" spans="1:3" ht="39" customHeight="1">
      <c r="A6" s="8" t="s">
        <v>203</v>
      </c>
      <c r="B6" s="107">
        <v>3182000</v>
      </c>
      <c r="C6" s="12"/>
    </row>
    <row r="7" spans="1:2" ht="39" customHeight="1">
      <c r="A7" s="9" t="s">
        <v>204</v>
      </c>
      <c r="B7" s="106">
        <f>B8+B9+B12</f>
        <v>390000</v>
      </c>
    </row>
    <row r="8" spans="1:2" ht="39" customHeight="1">
      <c r="A8" s="4" t="s">
        <v>205</v>
      </c>
      <c r="B8" s="106"/>
    </row>
    <row r="9" spans="1:2" ht="39" customHeight="1">
      <c r="A9" s="4" t="s">
        <v>206</v>
      </c>
      <c r="B9" s="106">
        <f>B10+B11</f>
        <v>160000</v>
      </c>
    </row>
    <row r="10" spans="1:2" ht="39" customHeight="1">
      <c r="A10" s="4" t="s">
        <v>207</v>
      </c>
      <c r="B10" s="106"/>
    </row>
    <row r="11" spans="1:2" ht="39" customHeight="1">
      <c r="A11" s="4" t="s">
        <v>208</v>
      </c>
      <c r="B11" s="106">
        <v>160000</v>
      </c>
    </row>
    <row r="12" spans="1:2" ht="39" customHeight="1">
      <c r="A12" s="4" t="s">
        <v>209</v>
      </c>
      <c r="B12" s="106">
        <v>230000</v>
      </c>
    </row>
    <row r="13" spans="1:2" ht="14.25">
      <c r="A13" s="199" t="s">
        <v>210</v>
      </c>
      <c r="B13" s="199"/>
    </row>
    <row r="14" spans="1:2" ht="14.25">
      <c r="A14" s="10" t="s">
        <v>211</v>
      </c>
      <c r="B14" s="10"/>
    </row>
    <row r="15" spans="1:2" ht="37.5" customHeight="1">
      <c r="A15" s="200" t="s">
        <v>212</v>
      </c>
      <c r="B15" s="200"/>
    </row>
  </sheetData>
  <sheetProtection/>
  <mergeCells count="3">
    <mergeCell ref="A2:B2"/>
    <mergeCell ref="A13:B13"/>
    <mergeCell ref="A15:B15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tabSelected="1" zoomScaleSheetLayoutView="100" zoomScalePageLayoutView="0" workbookViewId="0" topLeftCell="A1">
      <selection activeCell="G6" sqref="G6:G8"/>
    </sheetView>
  </sheetViews>
  <sheetFormatPr defaultColWidth="9.00390625" defaultRowHeight="14.25"/>
  <cols>
    <col min="1" max="1" width="4.25390625" style="0" customWidth="1"/>
    <col min="2" max="2" width="3.75390625" style="0" customWidth="1"/>
    <col min="3" max="3" width="3.50390625" style="0" customWidth="1"/>
    <col min="4" max="4" width="32.75390625" style="0" customWidth="1"/>
    <col min="5" max="5" width="12.375" style="0" customWidth="1"/>
    <col min="6" max="6" width="12.25390625" style="0" customWidth="1"/>
    <col min="7" max="7" width="11.25390625" style="0" customWidth="1"/>
  </cols>
  <sheetData>
    <row r="1" ht="14.25">
      <c r="A1" s="1"/>
    </row>
    <row r="2" spans="1:7" ht="24">
      <c r="A2" s="201" t="s">
        <v>213</v>
      </c>
      <c r="B2" s="202"/>
      <c r="C2" s="202"/>
      <c r="D2" s="202"/>
      <c r="E2" s="202"/>
      <c r="F2" s="202"/>
      <c r="G2" s="202"/>
    </row>
    <row r="3" spans="1:7" ht="24">
      <c r="A3" s="135"/>
      <c r="B3" s="136"/>
      <c r="C3" s="136"/>
      <c r="D3" s="136"/>
      <c r="E3" s="136"/>
      <c r="F3" s="136"/>
      <c r="G3" s="217" t="s">
        <v>328</v>
      </c>
    </row>
    <row r="4" spans="1:7" ht="14.25">
      <c r="A4" s="111" t="s">
        <v>278</v>
      </c>
      <c r="B4" s="111"/>
      <c r="C4" s="111"/>
      <c r="D4" s="2"/>
      <c r="E4" s="2"/>
      <c r="F4" s="2"/>
      <c r="G4" s="3" t="s">
        <v>53</v>
      </c>
    </row>
    <row r="5" spans="1:7" ht="21" customHeight="1">
      <c r="A5" s="203" t="s">
        <v>214</v>
      </c>
      <c r="B5" s="203"/>
      <c r="C5" s="203"/>
      <c r="D5" s="203"/>
      <c r="E5" s="203" t="s">
        <v>215</v>
      </c>
      <c r="F5" s="203"/>
      <c r="G5" s="203"/>
    </row>
    <row r="6" spans="1:7" ht="21" customHeight="1">
      <c r="A6" s="204" t="s">
        <v>62</v>
      </c>
      <c r="B6" s="204"/>
      <c r="C6" s="204"/>
      <c r="D6" s="204" t="s">
        <v>63</v>
      </c>
      <c r="E6" s="204" t="s">
        <v>82</v>
      </c>
      <c r="F6" s="204" t="s">
        <v>77</v>
      </c>
      <c r="G6" s="204" t="s">
        <v>78</v>
      </c>
    </row>
    <row r="7" spans="1:7" ht="21" customHeight="1">
      <c r="A7" s="204"/>
      <c r="B7" s="204"/>
      <c r="C7" s="204"/>
      <c r="D7" s="204"/>
      <c r="E7" s="204"/>
      <c r="F7" s="204"/>
      <c r="G7" s="204"/>
    </row>
    <row r="8" spans="1:7" ht="21" customHeight="1">
      <c r="A8" s="204"/>
      <c r="B8" s="204"/>
      <c r="C8" s="204"/>
      <c r="D8" s="204"/>
      <c r="E8" s="204"/>
      <c r="F8" s="204"/>
      <c r="G8" s="204"/>
    </row>
    <row r="9" spans="1:7" ht="21" customHeight="1">
      <c r="A9" s="204" t="s">
        <v>64</v>
      </c>
      <c r="B9" s="204" t="s">
        <v>65</v>
      </c>
      <c r="C9" s="204" t="s">
        <v>66</v>
      </c>
      <c r="D9" s="108" t="s">
        <v>67</v>
      </c>
      <c r="E9" s="109">
        <v>1</v>
      </c>
      <c r="F9" s="109">
        <v>2</v>
      </c>
      <c r="G9" s="109">
        <v>5</v>
      </c>
    </row>
    <row r="10" spans="1:7" ht="21" customHeight="1">
      <c r="A10" s="204"/>
      <c r="B10" s="204"/>
      <c r="C10" s="204"/>
      <c r="D10" s="108" t="s">
        <v>75</v>
      </c>
      <c r="E10" s="110">
        <f>F10+G10</f>
        <v>2300000</v>
      </c>
      <c r="F10" s="110">
        <f>F11+F12</f>
        <v>0</v>
      </c>
      <c r="G10" s="110">
        <f>G11+G12</f>
        <v>2300000</v>
      </c>
    </row>
    <row r="11" spans="1:7" ht="21" customHeight="1">
      <c r="A11" s="205">
        <v>2120999</v>
      </c>
      <c r="B11" s="206"/>
      <c r="C11" s="207"/>
      <c r="D11" s="65" t="s">
        <v>234</v>
      </c>
      <c r="E11" s="110">
        <f>F11+G11</f>
        <v>1100000</v>
      </c>
      <c r="F11" s="98"/>
      <c r="G11" s="98">
        <v>1100000</v>
      </c>
    </row>
    <row r="12" spans="1:7" ht="21" customHeight="1">
      <c r="A12" s="205">
        <v>2121100</v>
      </c>
      <c r="B12" s="206"/>
      <c r="C12" s="207"/>
      <c r="D12" s="65" t="s">
        <v>235</v>
      </c>
      <c r="E12" s="110">
        <f>F12+G12</f>
        <v>1200000</v>
      </c>
      <c r="F12" s="98"/>
      <c r="G12" s="98">
        <v>1200000</v>
      </c>
    </row>
    <row r="13" spans="1:7" ht="21" customHeight="1">
      <c r="A13" s="4"/>
      <c r="B13" s="4"/>
      <c r="C13" s="4"/>
      <c r="D13" s="4"/>
      <c r="E13" s="4"/>
      <c r="F13" s="4"/>
      <c r="G13" s="4"/>
    </row>
    <row r="14" spans="1:7" ht="21" customHeight="1">
      <c r="A14" s="4"/>
      <c r="B14" s="4"/>
      <c r="C14" s="4"/>
      <c r="D14" s="4"/>
      <c r="E14" s="4"/>
      <c r="F14" s="4"/>
      <c r="G14" s="4"/>
    </row>
    <row r="15" spans="1:7" ht="21" customHeight="1">
      <c r="A15" s="4"/>
      <c r="B15" s="4"/>
      <c r="C15" s="4"/>
      <c r="D15" s="4"/>
      <c r="E15" s="4"/>
      <c r="F15" s="4"/>
      <c r="G15" s="4"/>
    </row>
    <row r="16" spans="1:7" ht="21" customHeight="1">
      <c r="A16" s="4"/>
      <c r="B16" s="4"/>
      <c r="C16" s="4"/>
      <c r="D16" s="4"/>
      <c r="E16" s="4"/>
      <c r="F16" s="4"/>
      <c r="G16" s="4"/>
    </row>
    <row r="17" spans="1:7" ht="21" customHeight="1">
      <c r="A17" s="4"/>
      <c r="B17" s="4"/>
      <c r="C17" s="4"/>
      <c r="D17" s="4"/>
      <c r="E17" s="4"/>
      <c r="F17" s="4"/>
      <c r="G17" s="4"/>
    </row>
    <row r="18" spans="1:7" ht="21" customHeight="1">
      <c r="A18" s="4"/>
      <c r="B18" s="4"/>
      <c r="C18" s="4"/>
      <c r="D18" s="4"/>
      <c r="E18" s="4"/>
      <c r="F18" s="4"/>
      <c r="G18" s="4"/>
    </row>
    <row r="19" spans="1:7" ht="21" customHeight="1">
      <c r="A19" s="4"/>
      <c r="B19" s="4"/>
      <c r="C19" s="4"/>
      <c r="D19" s="4"/>
      <c r="E19" s="4"/>
      <c r="F19" s="4"/>
      <c r="G19" s="4"/>
    </row>
    <row r="20" spans="1:7" ht="21" customHeight="1">
      <c r="A20" s="4"/>
      <c r="B20" s="4"/>
      <c r="C20" s="4"/>
      <c r="D20" s="4"/>
      <c r="E20" s="4"/>
      <c r="F20" s="4"/>
      <c r="G20" s="4"/>
    </row>
    <row r="21" spans="1:7" ht="21" customHeight="1">
      <c r="A21" s="4"/>
      <c r="B21" s="4"/>
      <c r="C21" s="4"/>
      <c r="D21" s="4"/>
      <c r="E21" s="4"/>
      <c r="F21" s="4"/>
      <c r="G21" s="4"/>
    </row>
    <row r="22" spans="1:7" ht="21" customHeight="1">
      <c r="A22" s="4"/>
      <c r="B22" s="4"/>
      <c r="C22" s="4"/>
      <c r="D22" s="4"/>
      <c r="E22" s="4"/>
      <c r="F22" s="4"/>
      <c r="G22" s="4"/>
    </row>
  </sheetData>
  <sheetProtection/>
  <mergeCells count="13">
    <mergeCell ref="A11:C11"/>
    <mergeCell ref="A12:C12"/>
    <mergeCell ref="G6:G8"/>
    <mergeCell ref="A6:C8"/>
    <mergeCell ref="A2:G2"/>
    <mergeCell ref="A5:D5"/>
    <mergeCell ref="E5:G5"/>
    <mergeCell ref="A9:A10"/>
    <mergeCell ref="B9:B10"/>
    <mergeCell ref="C9:C10"/>
    <mergeCell ref="D6:D8"/>
    <mergeCell ref="E6:E8"/>
    <mergeCell ref="F6:F8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51"/>
  <sheetViews>
    <sheetView zoomScaleSheetLayoutView="100" zoomScalePageLayoutView="0" workbookViewId="0" topLeftCell="A1">
      <selection activeCell="A47" sqref="A47:C47"/>
    </sheetView>
  </sheetViews>
  <sheetFormatPr defaultColWidth="9.00390625" defaultRowHeight="14.25"/>
  <cols>
    <col min="1" max="1" width="2.125" style="0" customWidth="1"/>
    <col min="2" max="2" width="2.75390625" style="0" customWidth="1"/>
    <col min="3" max="3" width="2.375" style="0" customWidth="1"/>
    <col min="4" max="4" width="37.25390625" style="0" customWidth="1"/>
    <col min="5" max="5" width="10.875" style="0" customWidth="1"/>
    <col min="6" max="6" width="10.625" style="0" customWidth="1"/>
    <col min="7" max="7" width="3.25390625" style="0" customWidth="1"/>
    <col min="8" max="8" width="2.625" style="0" customWidth="1"/>
    <col min="9" max="9" width="2.25390625" style="0" customWidth="1"/>
    <col min="10" max="10" width="3.875" style="0" customWidth="1"/>
    <col min="11" max="11" width="2.75390625" style="0" customWidth="1"/>
  </cols>
  <sheetData>
    <row r="1" spans="1:11" ht="18.75" customHeight="1">
      <c r="A1" s="218" t="s">
        <v>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0.25" customHeight="1">
      <c r="A2" s="129"/>
      <c r="B2" s="129"/>
      <c r="C2" s="129"/>
      <c r="D2" s="129"/>
      <c r="E2" s="129"/>
      <c r="F2" s="129"/>
      <c r="G2" s="129"/>
      <c r="H2" s="209" t="s">
        <v>319</v>
      </c>
      <c r="I2" s="209"/>
      <c r="J2" s="209"/>
      <c r="K2" s="209"/>
    </row>
    <row r="3" spans="1:11" ht="18.75" customHeight="1" thickBot="1">
      <c r="A3" s="52" t="s">
        <v>216</v>
      </c>
      <c r="B3" s="52"/>
      <c r="C3" s="52"/>
      <c r="D3" s="35"/>
      <c r="E3" s="35"/>
      <c r="F3" s="35"/>
      <c r="G3" s="35"/>
      <c r="H3" s="36"/>
      <c r="I3" s="35"/>
      <c r="J3" s="40"/>
      <c r="K3" s="41" t="s">
        <v>53</v>
      </c>
    </row>
    <row r="4" spans="1:11" ht="16.5" customHeight="1" thickBot="1">
      <c r="A4" s="149" t="s">
        <v>54</v>
      </c>
      <c r="B4" s="150"/>
      <c r="C4" s="150"/>
      <c r="D4" s="150"/>
      <c r="E4" s="157" t="s">
        <v>55</v>
      </c>
      <c r="F4" s="163" t="s">
        <v>56</v>
      </c>
      <c r="G4" s="157" t="s">
        <v>57</v>
      </c>
      <c r="H4" s="157" t="s">
        <v>58</v>
      </c>
      <c r="I4" s="157" t="s">
        <v>59</v>
      </c>
      <c r="J4" s="157" t="s">
        <v>60</v>
      </c>
      <c r="K4" s="157" t="s">
        <v>61</v>
      </c>
    </row>
    <row r="5" spans="1:11" ht="17.25" customHeight="1">
      <c r="A5" s="162" t="s">
        <v>62</v>
      </c>
      <c r="B5" s="158"/>
      <c r="C5" s="158"/>
      <c r="D5" s="156" t="s">
        <v>63</v>
      </c>
      <c r="E5" s="158"/>
      <c r="F5" s="164"/>
      <c r="G5" s="158"/>
      <c r="H5" s="158"/>
      <c r="I5" s="158"/>
      <c r="J5" s="158"/>
      <c r="K5" s="157"/>
    </row>
    <row r="6" spans="1:11" ht="15" customHeight="1">
      <c r="A6" s="162"/>
      <c r="B6" s="158"/>
      <c r="C6" s="158"/>
      <c r="D6" s="156"/>
      <c r="E6" s="158"/>
      <c r="F6" s="164"/>
      <c r="G6" s="158"/>
      <c r="H6" s="158"/>
      <c r="I6" s="158"/>
      <c r="J6" s="158"/>
      <c r="K6" s="157"/>
    </row>
    <row r="7" spans="1:13" ht="14.25" customHeight="1">
      <c r="A7" s="159" t="s">
        <v>64</v>
      </c>
      <c r="B7" s="156" t="s">
        <v>65</v>
      </c>
      <c r="C7" s="156" t="s">
        <v>66</v>
      </c>
      <c r="D7" s="55" t="s">
        <v>67</v>
      </c>
      <c r="E7" s="54" t="s">
        <v>68</v>
      </c>
      <c r="F7" s="54" t="s">
        <v>69</v>
      </c>
      <c r="G7" s="54" t="s">
        <v>70</v>
      </c>
      <c r="H7" s="54" t="s">
        <v>71</v>
      </c>
      <c r="I7" s="54" t="s">
        <v>72</v>
      </c>
      <c r="J7" s="54" t="s">
        <v>73</v>
      </c>
      <c r="K7" s="54" t="s">
        <v>74</v>
      </c>
      <c r="M7" s="12"/>
    </row>
    <row r="8" spans="1:11" ht="14.25" customHeight="1">
      <c r="A8" s="159"/>
      <c r="B8" s="156"/>
      <c r="C8" s="156"/>
      <c r="D8" s="55" t="s">
        <v>75</v>
      </c>
      <c r="E8" s="58">
        <f>F8+G8+H8+I8+J8+K8</f>
        <v>18461223</v>
      </c>
      <c r="F8" s="59">
        <f>SUM(F9:F51)</f>
        <v>18461223</v>
      </c>
      <c r="G8" s="56"/>
      <c r="H8" s="56"/>
      <c r="I8" s="56"/>
      <c r="J8" s="56"/>
      <c r="K8" s="56"/>
    </row>
    <row r="9" spans="1:11" ht="12.75" customHeight="1">
      <c r="A9" s="151">
        <v>2120399</v>
      </c>
      <c r="B9" s="152"/>
      <c r="C9" s="153"/>
      <c r="D9" s="57" t="s">
        <v>218</v>
      </c>
      <c r="E9" s="67">
        <f aca="true" t="shared" si="0" ref="E9:E51">F9+G9+H9+I9+J9+K9</f>
        <v>415200</v>
      </c>
      <c r="F9" s="69">
        <v>415200</v>
      </c>
      <c r="G9" s="38"/>
      <c r="H9" s="37"/>
      <c r="I9" s="38"/>
      <c r="J9" s="38"/>
      <c r="K9" s="37"/>
    </row>
    <row r="10" spans="1:11" ht="12.75" customHeight="1">
      <c r="A10" s="154"/>
      <c r="B10" s="155"/>
      <c r="C10" s="155"/>
      <c r="D10" s="60" t="s">
        <v>219</v>
      </c>
      <c r="E10" s="67">
        <f t="shared" si="0"/>
        <v>160000</v>
      </c>
      <c r="F10" s="69">
        <v>160000</v>
      </c>
      <c r="G10" s="38"/>
      <c r="H10" s="38"/>
      <c r="I10" s="38"/>
      <c r="J10" s="38"/>
      <c r="K10" s="37"/>
    </row>
    <row r="11" spans="1:11" ht="12.75" customHeight="1">
      <c r="A11" s="154"/>
      <c r="B11" s="155"/>
      <c r="C11" s="155"/>
      <c r="D11" s="60" t="s">
        <v>220</v>
      </c>
      <c r="E11" s="67">
        <f t="shared" si="0"/>
        <v>200000</v>
      </c>
      <c r="F11" s="69">
        <v>200000</v>
      </c>
      <c r="G11" s="38"/>
      <c r="H11" s="38"/>
      <c r="I11" s="38"/>
      <c r="J11" s="38"/>
      <c r="K11" s="37"/>
    </row>
    <row r="12" spans="1:11" ht="12.75" customHeight="1">
      <c r="A12" s="154"/>
      <c r="B12" s="155"/>
      <c r="C12" s="155"/>
      <c r="D12" s="60" t="s">
        <v>221</v>
      </c>
      <c r="E12" s="67">
        <f t="shared" si="0"/>
        <v>160000</v>
      </c>
      <c r="F12" s="69">
        <v>160000</v>
      </c>
      <c r="G12" s="38"/>
      <c r="H12" s="38"/>
      <c r="I12" s="38"/>
      <c r="J12" s="38"/>
      <c r="K12" s="38"/>
    </row>
    <row r="13" spans="1:11" ht="12.75" customHeight="1">
      <c r="A13" s="151"/>
      <c r="B13" s="152"/>
      <c r="C13" s="153"/>
      <c r="D13" s="73" t="s">
        <v>260</v>
      </c>
      <c r="E13" s="67">
        <f t="shared" si="0"/>
        <v>160000</v>
      </c>
      <c r="F13" s="69">
        <v>160000</v>
      </c>
      <c r="G13" s="38"/>
      <c r="H13" s="38"/>
      <c r="I13" s="38"/>
      <c r="J13" s="38"/>
      <c r="K13" s="38"/>
    </row>
    <row r="14" spans="1:11" ht="12.75" customHeight="1">
      <c r="A14" s="160"/>
      <c r="B14" s="161"/>
      <c r="C14" s="161"/>
      <c r="D14" s="61" t="s">
        <v>222</v>
      </c>
      <c r="E14" s="67">
        <f t="shared" si="0"/>
        <v>100000</v>
      </c>
      <c r="F14" s="69">
        <v>100000</v>
      </c>
      <c r="G14" s="39"/>
      <c r="H14" s="39"/>
      <c r="I14" s="39"/>
      <c r="J14" s="39"/>
      <c r="K14" s="39"/>
    </row>
    <row r="15" spans="1:11" ht="12.75" customHeight="1">
      <c r="A15" s="145"/>
      <c r="B15" s="146"/>
      <c r="C15" s="147"/>
      <c r="D15" s="61" t="s">
        <v>224</v>
      </c>
      <c r="E15" s="67">
        <f t="shared" si="0"/>
        <v>200000</v>
      </c>
      <c r="F15" s="69">
        <v>200000</v>
      </c>
      <c r="G15" s="39"/>
      <c r="H15" s="39"/>
      <c r="I15" s="39"/>
      <c r="J15" s="39"/>
      <c r="K15" s="39"/>
    </row>
    <row r="16" spans="1:11" ht="12.75" customHeight="1">
      <c r="A16" s="62"/>
      <c r="B16" s="63"/>
      <c r="C16" s="64"/>
      <c r="D16" s="61" t="s">
        <v>223</v>
      </c>
      <c r="E16" s="67">
        <f t="shared" si="0"/>
        <v>100000</v>
      </c>
      <c r="F16" s="69">
        <v>100000</v>
      </c>
      <c r="G16" s="39"/>
      <c r="H16" s="39"/>
      <c r="I16" s="39"/>
      <c r="J16" s="39"/>
      <c r="K16" s="39"/>
    </row>
    <row r="17" spans="1:11" ht="12.75" customHeight="1">
      <c r="A17" s="62"/>
      <c r="B17" s="63"/>
      <c r="C17" s="64"/>
      <c r="D17" s="61" t="s">
        <v>225</v>
      </c>
      <c r="E17" s="67">
        <f t="shared" si="0"/>
        <v>455000</v>
      </c>
      <c r="F17" s="69">
        <v>455000</v>
      </c>
      <c r="G17" s="39"/>
      <c r="H17" s="39"/>
      <c r="I17" s="39"/>
      <c r="J17" s="39"/>
      <c r="K17" s="39"/>
    </row>
    <row r="18" spans="1:11" ht="12.75" customHeight="1">
      <c r="A18" s="62"/>
      <c r="B18" s="63"/>
      <c r="C18" s="64"/>
      <c r="D18" s="61" t="s">
        <v>226</v>
      </c>
      <c r="E18" s="67">
        <f t="shared" si="0"/>
        <v>100000</v>
      </c>
      <c r="F18" s="69">
        <v>100000</v>
      </c>
      <c r="G18" s="39"/>
      <c r="H18" s="39"/>
      <c r="I18" s="39"/>
      <c r="J18" s="39"/>
      <c r="K18" s="39"/>
    </row>
    <row r="19" spans="1:11" ht="12.75" customHeight="1">
      <c r="A19" s="62"/>
      <c r="B19" s="63"/>
      <c r="C19" s="64"/>
      <c r="D19" s="61" t="s">
        <v>227</v>
      </c>
      <c r="E19" s="67">
        <f t="shared" si="0"/>
        <v>100000</v>
      </c>
      <c r="F19" s="69">
        <v>100000</v>
      </c>
      <c r="G19" s="39"/>
      <c r="H19" s="39"/>
      <c r="I19" s="39"/>
      <c r="J19" s="39"/>
      <c r="K19" s="39"/>
    </row>
    <row r="20" spans="1:11" ht="12.75" customHeight="1">
      <c r="A20" s="62"/>
      <c r="B20" s="63"/>
      <c r="C20" s="64"/>
      <c r="D20" s="61" t="s">
        <v>228</v>
      </c>
      <c r="E20" s="67">
        <f t="shared" si="0"/>
        <v>50000</v>
      </c>
      <c r="F20" s="69">
        <v>50000</v>
      </c>
      <c r="G20" s="39"/>
      <c r="H20" s="39"/>
      <c r="I20" s="39"/>
      <c r="J20" s="39"/>
      <c r="K20" s="39"/>
    </row>
    <row r="21" spans="1:11" ht="12.75" customHeight="1">
      <c r="A21" s="62"/>
      <c r="B21" s="63"/>
      <c r="C21" s="64"/>
      <c r="D21" s="61" t="s">
        <v>229</v>
      </c>
      <c r="E21" s="67">
        <f t="shared" si="0"/>
        <v>318400</v>
      </c>
      <c r="F21" s="69">
        <v>318400</v>
      </c>
      <c r="G21" s="39"/>
      <c r="H21" s="39"/>
      <c r="I21" s="39"/>
      <c r="J21" s="39"/>
      <c r="K21" s="39"/>
    </row>
    <row r="22" spans="1:11" ht="12.75" customHeight="1">
      <c r="A22" s="62"/>
      <c r="B22" s="63"/>
      <c r="C22" s="64"/>
      <c r="D22" s="72" t="s">
        <v>259</v>
      </c>
      <c r="E22" s="67">
        <f t="shared" si="0"/>
        <v>1200000</v>
      </c>
      <c r="F22" s="69">
        <v>1200000</v>
      </c>
      <c r="G22" s="39"/>
      <c r="H22" s="39"/>
      <c r="I22" s="39"/>
      <c r="J22" s="39"/>
      <c r="K22" s="39"/>
    </row>
    <row r="23" spans="1:11" ht="12.75" customHeight="1">
      <c r="A23" s="145">
        <v>2080501</v>
      </c>
      <c r="B23" s="146"/>
      <c r="C23" s="147"/>
      <c r="D23" s="61" t="s">
        <v>230</v>
      </c>
      <c r="E23" s="67">
        <f t="shared" si="0"/>
        <v>905908</v>
      </c>
      <c r="F23" s="69">
        <v>905908</v>
      </c>
      <c r="G23" s="39"/>
      <c r="H23" s="39"/>
      <c r="I23" s="39"/>
      <c r="J23" s="39"/>
      <c r="K23" s="39"/>
    </row>
    <row r="24" spans="1:11" ht="12.75" customHeight="1">
      <c r="A24" s="145">
        <v>2080502</v>
      </c>
      <c r="B24" s="146"/>
      <c r="C24" s="147"/>
      <c r="D24" s="61" t="s">
        <v>231</v>
      </c>
      <c r="E24" s="67">
        <f t="shared" si="0"/>
        <v>218326</v>
      </c>
      <c r="F24" s="69">
        <v>218326</v>
      </c>
      <c r="G24" s="39"/>
      <c r="H24" s="39"/>
      <c r="I24" s="39"/>
      <c r="J24" s="39"/>
      <c r="K24" s="39"/>
    </row>
    <row r="25" spans="1:11" ht="12.75" customHeight="1">
      <c r="A25" s="145">
        <v>2101101</v>
      </c>
      <c r="B25" s="146"/>
      <c r="C25" s="147"/>
      <c r="D25" s="65" t="s">
        <v>232</v>
      </c>
      <c r="E25" s="67">
        <f t="shared" si="0"/>
        <v>397289</v>
      </c>
      <c r="F25" s="69">
        <v>397289</v>
      </c>
      <c r="G25" s="39"/>
      <c r="H25" s="39"/>
      <c r="I25" s="39"/>
      <c r="J25" s="39"/>
      <c r="K25" s="39"/>
    </row>
    <row r="26" spans="1:11" ht="12.75" customHeight="1">
      <c r="A26" s="145">
        <v>2101103</v>
      </c>
      <c r="B26" s="146"/>
      <c r="C26" s="147"/>
      <c r="D26" s="79" t="s">
        <v>233</v>
      </c>
      <c r="E26" s="67">
        <f t="shared" si="0"/>
        <v>73892</v>
      </c>
      <c r="F26" s="69">
        <v>73892</v>
      </c>
      <c r="G26" s="39"/>
      <c r="H26" s="39"/>
      <c r="I26" s="39"/>
      <c r="J26" s="39"/>
      <c r="K26" s="39"/>
    </row>
    <row r="27" spans="1:11" ht="12.75" customHeight="1">
      <c r="A27" s="145">
        <v>2120999</v>
      </c>
      <c r="B27" s="146"/>
      <c r="C27" s="147"/>
      <c r="D27" s="65" t="s">
        <v>234</v>
      </c>
      <c r="E27" s="67">
        <f t="shared" si="0"/>
        <v>1100000</v>
      </c>
      <c r="F27" s="69">
        <v>1100000</v>
      </c>
      <c r="G27" s="39"/>
      <c r="H27" s="39"/>
      <c r="I27" s="39"/>
      <c r="J27" s="39"/>
      <c r="K27" s="39"/>
    </row>
    <row r="28" spans="1:11" ht="12.75" customHeight="1">
      <c r="A28" s="145">
        <v>2121100</v>
      </c>
      <c r="B28" s="146"/>
      <c r="C28" s="147"/>
      <c r="D28" s="65" t="s">
        <v>235</v>
      </c>
      <c r="E28" s="67">
        <f t="shared" si="0"/>
        <v>1200000</v>
      </c>
      <c r="F28" s="70">
        <v>1200000</v>
      </c>
      <c r="G28" s="39"/>
      <c r="H28" s="39"/>
      <c r="I28" s="39"/>
      <c r="J28" s="39"/>
      <c r="K28" s="39"/>
    </row>
    <row r="29" spans="1:11" ht="12.75" customHeight="1">
      <c r="A29" s="145">
        <v>2200101</v>
      </c>
      <c r="B29" s="146"/>
      <c r="C29" s="147"/>
      <c r="D29" s="66" t="s">
        <v>236</v>
      </c>
      <c r="E29" s="68">
        <f t="shared" si="0"/>
        <v>4009746</v>
      </c>
      <c r="F29" s="71">
        <v>4009746</v>
      </c>
      <c r="G29" s="39"/>
      <c r="H29" s="39"/>
      <c r="I29" s="39"/>
      <c r="J29" s="39"/>
      <c r="K29" s="39"/>
    </row>
    <row r="30" spans="1:11" ht="12" customHeight="1">
      <c r="A30" s="145"/>
      <c r="B30" s="146"/>
      <c r="C30" s="147"/>
      <c r="D30" s="66" t="s">
        <v>237</v>
      </c>
      <c r="E30" s="68">
        <f t="shared" si="0"/>
        <v>121600</v>
      </c>
      <c r="F30" s="71">
        <v>121600</v>
      </c>
      <c r="G30" s="39"/>
      <c r="H30" s="39"/>
      <c r="I30" s="39"/>
      <c r="J30" s="39"/>
      <c r="K30" s="39"/>
    </row>
    <row r="31" spans="1:11" ht="12" customHeight="1">
      <c r="A31" s="145"/>
      <c r="B31" s="146"/>
      <c r="C31" s="147"/>
      <c r="D31" s="66" t="s">
        <v>238</v>
      </c>
      <c r="E31" s="68">
        <f t="shared" si="0"/>
        <v>770000</v>
      </c>
      <c r="F31" s="71">
        <v>770000</v>
      </c>
      <c r="G31" s="39"/>
      <c r="H31" s="39"/>
      <c r="I31" s="39"/>
      <c r="J31" s="39"/>
      <c r="K31" s="39"/>
    </row>
    <row r="32" spans="1:11" ht="12" customHeight="1">
      <c r="A32" s="145"/>
      <c r="B32" s="146"/>
      <c r="C32" s="147"/>
      <c r="D32" s="66" t="s">
        <v>239</v>
      </c>
      <c r="E32" s="68">
        <f t="shared" si="0"/>
        <v>160000</v>
      </c>
      <c r="F32" s="71">
        <v>160000</v>
      </c>
      <c r="G32" s="39"/>
      <c r="H32" s="39"/>
      <c r="I32" s="39"/>
      <c r="J32" s="39"/>
      <c r="K32" s="39"/>
    </row>
    <row r="33" spans="1:11" ht="12" customHeight="1">
      <c r="A33" s="145"/>
      <c r="B33" s="146"/>
      <c r="C33" s="147"/>
      <c r="D33" s="66" t="s">
        <v>240</v>
      </c>
      <c r="E33" s="68">
        <f t="shared" si="0"/>
        <v>171112</v>
      </c>
      <c r="F33" s="71">
        <v>171112</v>
      </c>
      <c r="G33" s="39"/>
      <c r="H33" s="39"/>
      <c r="I33" s="39"/>
      <c r="J33" s="39"/>
      <c r="K33" s="39"/>
    </row>
    <row r="34" spans="1:11" ht="12" customHeight="1">
      <c r="A34" s="145"/>
      <c r="B34" s="146"/>
      <c r="C34" s="147"/>
      <c r="D34" s="66" t="s">
        <v>241</v>
      </c>
      <c r="E34" s="68">
        <f t="shared" si="0"/>
        <v>248000</v>
      </c>
      <c r="F34" s="71">
        <v>248000</v>
      </c>
      <c r="G34" s="39"/>
      <c r="H34" s="39"/>
      <c r="I34" s="39"/>
      <c r="J34" s="39"/>
      <c r="K34" s="39"/>
    </row>
    <row r="35" spans="1:11" ht="12" customHeight="1">
      <c r="A35" s="145"/>
      <c r="B35" s="146"/>
      <c r="C35" s="147"/>
      <c r="D35" s="74" t="s">
        <v>268</v>
      </c>
      <c r="E35" s="68">
        <f t="shared" si="0"/>
        <v>228600</v>
      </c>
      <c r="F35" s="71">
        <v>228600</v>
      </c>
      <c r="G35" s="39"/>
      <c r="H35" s="39"/>
      <c r="I35" s="39"/>
      <c r="J35" s="39"/>
      <c r="K35" s="39"/>
    </row>
    <row r="36" spans="1:11" ht="12" customHeight="1">
      <c r="A36" s="145"/>
      <c r="B36" s="146"/>
      <c r="C36" s="147"/>
      <c r="D36" s="66" t="s">
        <v>243</v>
      </c>
      <c r="E36" s="68">
        <f t="shared" si="0"/>
        <v>465746</v>
      </c>
      <c r="F36" s="71">
        <v>465746</v>
      </c>
      <c r="G36" s="39"/>
      <c r="H36" s="39"/>
      <c r="I36" s="39"/>
      <c r="J36" s="39"/>
      <c r="K36" s="39"/>
    </row>
    <row r="37" spans="1:11" ht="12" customHeight="1">
      <c r="A37" s="145"/>
      <c r="B37" s="146"/>
      <c r="C37" s="147"/>
      <c r="D37" s="74" t="s">
        <v>269</v>
      </c>
      <c r="E37" s="68">
        <f t="shared" si="0"/>
        <v>97792</v>
      </c>
      <c r="F37" s="71">
        <v>97792</v>
      </c>
      <c r="G37" s="39"/>
      <c r="H37" s="39"/>
      <c r="I37" s="39"/>
      <c r="J37" s="39"/>
      <c r="K37" s="39"/>
    </row>
    <row r="38" spans="1:11" ht="12" customHeight="1">
      <c r="A38" s="145"/>
      <c r="B38" s="146"/>
      <c r="C38" s="147"/>
      <c r="D38" s="66" t="s">
        <v>245</v>
      </c>
      <c r="E38" s="68">
        <f t="shared" si="0"/>
        <v>72000</v>
      </c>
      <c r="F38" s="71">
        <v>72000</v>
      </c>
      <c r="G38" s="39"/>
      <c r="H38" s="39"/>
      <c r="I38" s="39"/>
      <c r="J38" s="39"/>
      <c r="K38" s="39"/>
    </row>
    <row r="39" spans="1:11" ht="12" customHeight="1">
      <c r="A39" s="145"/>
      <c r="B39" s="146"/>
      <c r="C39" s="147"/>
      <c r="D39" s="78" t="s">
        <v>272</v>
      </c>
      <c r="E39" s="68">
        <f t="shared" si="0"/>
        <v>5280</v>
      </c>
      <c r="F39" s="71">
        <v>5280</v>
      </c>
      <c r="G39" s="39"/>
      <c r="H39" s="39"/>
      <c r="I39" s="39"/>
      <c r="J39" s="39"/>
      <c r="K39" s="39"/>
    </row>
    <row r="40" spans="1:11" ht="12" customHeight="1">
      <c r="A40" s="145"/>
      <c r="B40" s="146"/>
      <c r="C40" s="147"/>
      <c r="D40" s="78" t="s">
        <v>271</v>
      </c>
      <c r="E40" s="68">
        <f t="shared" si="0"/>
        <v>291600</v>
      </c>
      <c r="F40" s="71">
        <v>291600</v>
      </c>
      <c r="G40" s="39"/>
      <c r="H40" s="39"/>
      <c r="I40" s="39"/>
      <c r="J40" s="39"/>
      <c r="K40" s="39"/>
    </row>
    <row r="41" spans="1:11" ht="12" customHeight="1">
      <c r="A41" s="145"/>
      <c r="B41" s="146"/>
      <c r="C41" s="147"/>
      <c r="D41" s="66" t="s">
        <v>248</v>
      </c>
      <c r="E41" s="68">
        <f t="shared" si="0"/>
        <v>10476</v>
      </c>
      <c r="F41" s="71">
        <v>10476</v>
      </c>
      <c r="G41" s="39"/>
      <c r="H41" s="39"/>
      <c r="I41" s="39"/>
      <c r="J41" s="39"/>
      <c r="K41" s="39"/>
    </row>
    <row r="42" spans="1:11" ht="12" customHeight="1">
      <c r="A42" s="145"/>
      <c r="B42" s="146"/>
      <c r="C42" s="147"/>
      <c r="D42" s="66" t="s">
        <v>249</v>
      </c>
      <c r="E42" s="68">
        <f t="shared" si="0"/>
        <v>444157</v>
      </c>
      <c r="F42" s="71">
        <v>444157</v>
      </c>
      <c r="G42" s="39"/>
      <c r="H42" s="39"/>
      <c r="I42" s="39"/>
      <c r="J42" s="39"/>
      <c r="K42" s="39"/>
    </row>
    <row r="43" spans="1:11" ht="12" customHeight="1">
      <c r="A43" s="145">
        <v>2200150</v>
      </c>
      <c r="B43" s="146"/>
      <c r="C43" s="147"/>
      <c r="D43" s="66" t="s">
        <v>250</v>
      </c>
      <c r="E43" s="68">
        <f t="shared" si="0"/>
        <v>298510</v>
      </c>
      <c r="F43" s="71">
        <v>298510</v>
      </c>
      <c r="G43" s="39"/>
      <c r="H43" s="39"/>
      <c r="I43" s="39"/>
      <c r="J43" s="39"/>
      <c r="K43" s="39"/>
    </row>
    <row r="44" spans="1:11" ht="12" customHeight="1">
      <c r="A44" s="145"/>
      <c r="B44" s="146"/>
      <c r="C44" s="147"/>
      <c r="D44" s="66" t="s">
        <v>251</v>
      </c>
      <c r="E44" s="68">
        <f t="shared" si="0"/>
        <v>2486576</v>
      </c>
      <c r="F44" s="71">
        <v>2486576</v>
      </c>
      <c r="G44" s="39"/>
      <c r="H44" s="39"/>
      <c r="I44" s="39"/>
      <c r="J44" s="39"/>
      <c r="K44" s="39"/>
    </row>
    <row r="45" spans="1:11" ht="12" customHeight="1">
      <c r="A45" s="145"/>
      <c r="B45" s="146"/>
      <c r="C45" s="147"/>
      <c r="D45" s="66" t="s">
        <v>252</v>
      </c>
      <c r="E45" s="68">
        <f t="shared" si="0"/>
        <v>121600</v>
      </c>
      <c r="F45" s="71">
        <v>121600</v>
      </c>
      <c r="G45" s="39"/>
      <c r="H45" s="39"/>
      <c r="I45" s="39"/>
      <c r="J45" s="39"/>
      <c r="K45" s="39"/>
    </row>
    <row r="46" spans="1:11" ht="12" customHeight="1">
      <c r="A46" s="145"/>
      <c r="B46" s="146"/>
      <c r="C46" s="147"/>
      <c r="D46" s="66" t="s">
        <v>253</v>
      </c>
      <c r="E46" s="68">
        <f t="shared" si="0"/>
        <v>255000</v>
      </c>
      <c r="F46" s="71">
        <v>255000</v>
      </c>
      <c r="G46" s="39"/>
      <c r="H46" s="39"/>
      <c r="I46" s="39"/>
      <c r="J46" s="39"/>
      <c r="K46" s="39"/>
    </row>
    <row r="47" spans="1:11" ht="12" customHeight="1">
      <c r="A47" s="145"/>
      <c r="B47" s="146"/>
      <c r="C47" s="147"/>
      <c r="D47" s="74" t="s">
        <v>270</v>
      </c>
      <c r="E47" s="68">
        <f t="shared" si="0"/>
        <v>105837</v>
      </c>
      <c r="F47" s="71">
        <v>105837</v>
      </c>
      <c r="G47" s="39"/>
      <c r="H47" s="39"/>
      <c r="I47" s="39"/>
      <c r="J47" s="39"/>
      <c r="K47" s="39"/>
    </row>
    <row r="48" spans="1:11" ht="12" customHeight="1">
      <c r="A48" s="145"/>
      <c r="B48" s="146"/>
      <c r="C48" s="147"/>
      <c r="D48" s="66" t="s">
        <v>255</v>
      </c>
      <c r="E48" s="68">
        <f t="shared" si="0"/>
        <v>275342</v>
      </c>
      <c r="F48" s="71">
        <v>275342</v>
      </c>
      <c r="G48" s="39"/>
      <c r="H48" s="39"/>
      <c r="I48" s="39"/>
      <c r="J48" s="39"/>
      <c r="K48" s="39"/>
    </row>
    <row r="49" spans="1:11" ht="12" customHeight="1">
      <c r="A49" s="145"/>
      <c r="B49" s="146"/>
      <c r="C49" s="147"/>
      <c r="D49" s="66" t="s">
        <v>256</v>
      </c>
      <c r="E49" s="68">
        <f t="shared" si="0"/>
        <v>160000</v>
      </c>
      <c r="F49" s="71">
        <v>160000</v>
      </c>
      <c r="G49" s="39"/>
      <c r="H49" s="39"/>
      <c r="I49" s="39"/>
      <c r="J49" s="39"/>
      <c r="K49" s="39"/>
    </row>
    <row r="50" spans="1:11" ht="12" customHeight="1">
      <c r="A50" s="145"/>
      <c r="B50" s="146"/>
      <c r="C50" s="147"/>
      <c r="D50" s="66" t="s">
        <v>257</v>
      </c>
      <c r="E50" s="68">
        <f t="shared" si="0"/>
        <v>24234</v>
      </c>
      <c r="F50" s="71">
        <v>24234</v>
      </c>
      <c r="G50" s="39"/>
      <c r="H50" s="39"/>
      <c r="I50" s="39"/>
      <c r="J50" s="39"/>
      <c r="K50" s="39"/>
    </row>
    <row r="51" spans="1:11" ht="12" customHeight="1">
      <c r="A51" s="145"/>
      <c r="B51" s="146"/>
      <c r="C51" s="147"/>
      <c r="D51" s="66" t="s">
        <v>258</v>
      </c>
      <c r="E51" s="68">
        <f t="shared" si="0"/>
        <v>24000</v>
      </c>
      <c r="F51" s="71">
        <v>24000</v>
      </c>
      <c r="G51" s="39"/>
      <c r="H51" s="39"/>
      <c r="I51" s="39"/>
      <c r="J51" s="39"/>
      <c r="K51" s="39"/>
    </row>
  </sheetData>
  <sheetProtection/>
  <mergeCells count="51">
    <mergeCell ref="H2:K2"/>
    <mergeCell ref="A39:C39"/>
    <mergeCell ref="A40:C40"/>
    <mergeCell ref="A32:C32"/>
    <mergeCell ref="A33:C33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8:C38"/>
    <mergeCell ref="A51:C51"/>
    <mergeCell ref="A50:C50"/>
    <mergeCell ref="A15:C15"/>
    <mergeCell ref="A41:C41"/>
    <mergeCell ref="A42:C42"/>
    <mergeCell ref="A43:C43"/>
    <mergeCell ref="A47:C47"/>
    <mergeCell ref="A48:C48"/>
    <mergeCell ref="A49:C49"/>
    <mergeCell ref="A23:C23"/>
    <mergeCell ref="A44:C44"/>
    <mergeCell ref="A45:C45"/>
    <mergeCell ref="A46:C46"/>
    <mergeCell ref="J4:J6"/>
    <mergeCell ref="K4:K6"/>
    <mergeCell ref="A5:C6"/>
    <mergeCell ref="F4:F6"/>
    <mergeCell ref="G4:G6"/>
    <mergeCell ref="H4:H6"/>
    <mergeCell ref="A26:C26"/>
    <mergeCell ref="A13:C13"/>
    <mergeCell ref="A7:A8"/>
    <mergeCell ref="B7:B8"/>
    <mergeCell ref="C7:C8"/>
    <mergeCell ref="A12:C12"/>
    <mergeCell ref="A14:C14"/>
    <mergeCell ref="A24:C24"/>
    <mergeCell ref="A25:C25"/>
    <mergeCell ref="A1:K1"/>
    <mergeCell ref="A4:D4"/>
    <mergeCell ref="A9:C9"/>
    <mergeCell ref="A10:C10"/>
    <mergeCell ref="A11:C11"/>
    <mergeCell ref="D5:D6"/>
    <mergeCell ref="E4:E6"/>
    <mergeCell ref="I4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51"/>
  <sheetViews>
    <sheetView zoomScaleSheetLayoutView="100" zoomScalePageLayoutView="0" workbookViewId="0" topLeftCell="A1">
      <selection activeCell="E29" sqref="E29"/>
    </sheetView>
  </sheetViews>
  <sheetFormatPr defaultColWidth="9.00390625" defaultRowHeight="14.25"/>
  <cols>
    <col min="1" max="1" width="2.125" style="0" customWidth="1"/>
    <col min="2" max="2" width="2.75390625" style="0" customWidth="1"/>
    <col min="3" max="3" width="2.375" style="0" customWidth="1"/>
    <col min="4" max="4" width="43.75390625" style="0" customWidth="1"/>
    <col min="5" max="5" width="17.375" style="0" customWidth="1"/>
    <col min="6" max="6" width="17.875" style="0" customWidth="1"/>
    <col min="7" max="7" width="20.625" style="0" customWidth="1"/>
    <col min="8" max="8" width="11.375" style="0" customWidth="1"/>
    <col min="9" max="9" width="8.75390625" style="0" customWidth="1"/>
    <col min="10" max="10" width="9.50390625" style="0" customWidth="1"/>
    <col min="11" max="11" width="10.375" style="0" customWidth="1"/>
  </cols>
  <sheetData>
    <row r="1" spans="1:11" ht="24.75" customHeight="1">
      <c r="A1" s="148" t="s">
        <v>267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4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210" t="s">
        <v>320</v>
      </c>
    </row>
    <row r="3" spans="1:11" ht="18.75" customHeight="1" thickBot="1">
      <c r="A3" s="52" t="s">
        <v>216</v>
      </c>
      <c r="B3" s="52"/>
      <c r="C3" s="52"/>
      <c r="D3" s="35"/>
      <c r="E3" s="35"/>
      <c r="F3" s="35"/>
      <c r="G3" s="35"/>
      <c r="H3" s="36"/>
      <c r="I3" s="35"/>
      <c r="J3" s="40"/>
      <c r="K3" s="41" t="s">
        <v>53</v>
      </c>
    </row>
    <row r="4" spans="1:11" ht="16.5" customHeight="1" thickBot="1">
      <c r="A4" s="149" t="s">
        <v>54</v>
      </c>
      <c r="B4" s="150"/>
      <c r="C4" s="150"/>
      <c r="D4" s="150"/>
      <c r="E4" s="157" t="s">
        <v>55</v>
      </c>
      <c r="F4" s="165" t="s">
        <v>261</v>
      </c>
      <c r="G4" s="166" t="s">
        <v>262</v>
      </c>
      <c r="H4" s="166" t="s">
        <v>263</v>
      </c>
      <c r="I4" s="166" t="s">
        <v>264</v>
      </c>
      <c r="J4" s="166" t="s">
        <v>265</v>
      </c>
      <c r="K4" s="166" t="s">
        <v>266</v>
      </c>
    </row>
    <row r="5" spans="1:11" ht="21" customHeight="1" thickBot="1">
      <c r="A5" s="162" t="s">
        <v>62</v>
      </c>
      <c r="B5" s="158"/>
      <c r="C5" s="158"/>
      <c r="D5" s="156" t="s">
        <v>63</v>
      </c>
      <c r="E5" s="158"/>
      <c r="F5" s="164"/>
      <c r="G5" s="158"/>
      <c r="H5" s="158"/>
      <c r="I5" s="158"/>
      <c r="J5" s="158"/>
      <c r="K5" s="157"/>
    </row>
    <row r="6" spans="1:11" ht="21" customHeight="1">
      <c r="A6" s="162"/>
      <c r="B6" s="158"/>
      <c r="C6" s="158"/>
      <c r="D6" s="156"/>
      <c r="E6" s="158"/>
      <c r="F6" s="164"/>
      <c r="G6" s="158"/>
      <c r="H6" s="158"/>
      <c r="I6" s="158"/>
      <c r="J6" s="158"/>
      <c r="K6" s="157"/>
    </row>
    <row r="7" spans="1:11" ht="14.25" customHeight="1">
      <c r="A7" s="159" t="s">
        <v>64</v>
      </c>
      <c r="B7" s="156" t="s">
        <v>65</v>
      </c>
      <c r="C7" s="156" t="s">
        <v>66</v>
      </c>
      <c r="D7" s="55" t="s">
        <v>67</v>
      </c>
      <c r="E7" s="54" t="s">
        <v>68</v>
      </c>
      <c r="F7" s="54" t="s">
        <v>69</v>
      </c>
      <c r="G7" s="54" t="s">
        <v>70</v>
      </c>
      <c r="H7" s="54" t="s">
        <v>71</v>
      </c>
      <c r="I7" s="54" t="s">
        <v>72</v>
      </c>
      <c r="J7" s="54" t="s">
        <v>73</v>
      </c>
      <c r="K7" s="54" t="s">
        <v>74</v>
      </c>
    </row>
    <row r="8" spans="1:11" ht="14.25" customHeight="1">
      <c r="A8" s="159"/>
      <c r="B8" s="156"/>
      <c r="C8" s="156"/>
      <c r="D8" s="55" t="s">
        <v>75</v>
      </c>
      <c r="E8" s="58">
        <f>F8+G8+H8+I8+J8+K8</f>
        <v>18461223</v>
      </c>
      <c r="F8" s="59">
        <f>SUM(F9:F51)</f>
        <v>14211023</v>
      </c>
      <c r="G8" s="59">
        <f>SUM(G9:G51)</f>
        <v>4250200</v>
      </c>
      <c r="H8" s="59"/>
      <c r="I8" s="59"/>
      <c r="J8" s="59"/>
      <c r="K8" s="59"/>
    </row>
    <row r="9" spans="1:11" ht="10.5" customHeight="1">
      <c r="A9" s="151">
        <v>2120399</v>
      </c>
      <c r="B9" s="152"/>
      <c r="C9" s="153"/>
      <c r="D9" s="57" t="s">
        <v>218</v>
      </c>
      <c r="E9" s="67">
        <f aca="true" t="shared" si="0" ref="E9:E51">F9+G9+H9+I9+J9+K9</f>
        <v>415200</v>
      </c>
      <c r="F9" s="69"/>
      <c r="G9" s="69">
        <v>415200</v>
      </c>
      <c r="H9" s="37"/>
      <c r="I9" s="38"/>
      <c r="J9" s="38"/>
      <c r="K9" s="37"/>
    </row>
    <row r="10" spans="1:11" ht="10.5" customHeight="1">
      <c r="A10" s="154"/>
      <c r="B10" s="155"/>
      <c r="C10" s="155"/>
      <c r="D10" s="60" t="s">
        <v>219</v>
      </c>
      <c r="E10" s="67">
        <f t="shared" si="0"/>
        <v>160000</v>
      </c>
      <c r="F10" s="69"/>
      <c r="G10" s="69">
        <v>160000</v>
      </c>
      <c r="H10" s="38"/>
      <c r="I10" s="38"/>
      <c r="J10" s="38"/>
      <c r="K10" s="37"/>
    </row>
    <row r="11" spans="1:11" ht="10.5" customHeight="1">
      <c r="A11" s="154"/>
      <c r="B11" s="155"/>
      <c r="C11" s="155"/>
      <c r="D11" s="60" t="s">
        <v>220</v>
      </c>
      <c r="E11" s="67">
        <f t="shared" si="0"/>
        <v>200000</v>
      </c>
      <c r="F11" s="69"/>
      <c r="G11" s="69">
        <v>200000</v>
      </c>
      <c r="H11" s="38"/>
      <c r="I11" s="38"/>
      <c r="J11" s="38"/>
      <c r="K11" s="37"/>
    </row>
    <row r="12" spans="1:11" ht="10.5" customHeight="1">
      <c r="A12" s="154"/>
      <c r="B12" s="155"/>
      <c r="C12" s="155"/>
      <c r="D12" s="60" t="s">
        <v>221</v>
      </c>
      <c r="E12" s="67">
        <f t="shared" si="0"/>
        <v>160000</v>
      </c>
      <c r="F12" s="69"/>
      <c r="G12" s="69">
        <v>160000</v>
      </c>
      <c r="H12" s="38"/>
      <c r="I12" s="38"/>
      <c r="J12" s="38"/>
      <c r="K12" s="38"/>
    </row>
    <row r="13" spans="1:11" ht="10.5" customHeight="1">
      <c r="A13" s="151"/>
      <c r="B13" s="152"/>
      <c r="C13" s="153"/>
      <c r="D13" s="73" t="s">
        <v>260</v>
      </c>
      <c r="E13" s="67">
        <f t="shared" si="0"/>
        <v>160000</v>
      </c>
      <c r="F13" s="69"/>
      <c r="G13" s="69">
        <v>160000</v>
      </c>
      <c r="H13" s="38"/>
      <c r="I13" s="38"/>
      <c r="J13" s="38"/>
      <c r="K13" s="38"/>
    </row>
    <row r="14" spans="1:11" ht="10.5" customHeight="1">
      <c r="A14" s="160"/>
      <c r="B14" s="161"/>
      <c r="C14" s="161"/>
      <c r="D14" s="61" t="s">
        <v>222</v>
      </c>
      <c r="E14" s="67">
        <f t="shared" si="0"/>
        <v>100000</v>
      </c>
      <c r="F14" s="69"/>
      <c r="G14" s="69">
        <v>100000</v>
      </c>
      <c r="H14" s="39"/>
      <c r="I14" s="39"/>
      <c r="J14" s="39"/>
      <c r="K14" s="39"/>
    </row>
    <row r="15" spans="1:11" ht="10.5" customHeight="1">
      <c r="A15" s="145"/>
      <c r="B15" s="146"/>
      <c r="C15" s="147"/>
      <c r="D15" s="61" t="s">
        <v>224</v>
      </c>
      <c r="E15" s="67">
        <f t="shared" si="0"/>
        <v>200000</v>
      </c>
      <c r="F15" s="69"/>
      <c r="G15" s="69">
        <v>200000</v>
      </c>
      <c r="H15" s="39"/>
      <c r="I15" s="39"/>
      <c r="J15" s="39"/>
      <c r="K15" s="39"/>
    </row>
    <row r="16" spans="1:11" ht="10.5" customHeight="1">
      <c r="A16" s="62"/>
      <c r="B16" s="63"/>
      <c r="C16" s="64"/>
      <c r="D16" s="61" t="s">
        <v>223</v>
      </c>
      <c r="E16" s="67">
        <f t="shared" si="0"/>
        <v>100000</v>
      </c>
      <c r="F16" s="69"/>
      <c r="G16" s="69">
        <v>100000</v>
      </c>
      <c r="H16" s="39"/>
      <c r="I16" s="39"/>
      <c r="J16" s="39"/>
      <c r="K16" s="39"/>
    </row>
    <row r="17" spans="1:11" ht="10.5" customHeight="1">
      <c r="A17" s="62"/>
      <c r="B17" s="63"/>
      <c r="C17" s="64"/>
      <c r="D17" s="61" t="s">
        <v>225</v>
      </c>
      <c r="E17" s="67">
        <f t="shared" si="0"/>
        <v>455000</v>
      </c>
      <c r="F17" s="69"/>
      <c r="G17" s="69">
        <v>455000</v>
      </c>
      <c r="H17" s="39"/>
      <c r="I17" s="39"/>
      <c r="J17" s="39"/>
      <c r="K17" s="39"/>
    </row>
    <row r="18" spans="1:11" ht="10.5" customHeight="1">
      <c r="A18" s="62"/>
      <c r="B18" s="63"/>
      <c r="C18" s="64"/>
      <c r="D18" s="61" t="s">
        <v>226</v>
      </c>
      <c r="E18" s="67">
        <f t="shared" si="0"/>
        <v>100000</v>
      </c>
      <c r="F18" s="69">
        <v>100000</v>
      </c>
      <c r="G18" s="69"/>
      <c r="H18" s="39"/>
      <c r="I18" s="39"/>
      <c r="J18" s="39"/>
      <c r="K18" s="39"/>
    </row>
    <row r="19" spans="1:11" ht="10.5" customHeight="1">
      <c r="A19" s="62"/>
      <c r="B19" s="63"/>
      <c r="C19" s="64"/>
      <c r="D19" s="61" t="s">
        <v>227</v>
      </c>
      <c r="E19" s="67">
        <f t="shared" si="0"/>
        <v>100000</v>
      </c>
      <c r="F19" s="69">
        <v>100000</v>
      </c>
      <c r="G19" s="39"/>
      <c r="H19" s="39"/>
      <c r="I19" s="39"/>
      <c r="J19" s="39"/>
      <c r="K19" s="39"/>
    </row>
    <row r="20" spans="1:11" ht="10.5" customHeight="1">
      <c r="A20" s="62"/>
      <c r="B20" s="63"/>
      <c r="C20" s="64"/>
      <c r="D20" s="61" t="s">
        <v>228</v>
      </c>
      <c r="E20" s="67">
        <f t="shared" si="0"/>
        <v>50000</v>
      </c>
      <c r="F20" s="69">
        <v>50000</v>
      </c>
      <c r="G20" s="39"/>
      <c r="H20" s="39"/>
      <c r="I20" s="39"/>
      <c r="J20" s="39"/>
      <c r="K20" s="39"/>
    </row>
    <row r="21" spans="1:11" ht="10.5" customHeight="1">
      <c r="A21" s="62"/>
      <c r="B21" s="63"/>
      <c r="C21" s="64"/>
      <c r="D21" s="61" t="s">
        <v>229</v>
      </c>
      <c r="E21" s="67">
        <f t="shared" si="0"/>
        <v>318400</v>
      </c>
      <c r="F21" s="69">
        <v>318400</v>
      </c>
      <c r="G21" s="39"/>
      <c r="H21" s="39"/>
      <c r="I21" s="39"/>
      <c r="J21" s="39"/>
      <c r="K21" s="39"/>
    </row>
    <row r="22" spans="1:11" ht="10.5" customHeight="1">
      <c r="A22" s="62"/>
      <c r="B22" s="63"/>
      <c r="C22" s="64"/>
      <c r="D22" s="72" t="s">
        <v>259</v>
      </c>
      <c r="E22" s="67">
        <f t="shared" si="0"/>
        <v>1200000</v>
      </c>
      <c r="F22" s="69">
        <v>1200000</v>
      </c>
      <c r="G22" s="69"/>
      <c r="H22" s="39"/>
      <c r="I22" s="39"/>
      <c r="J22" s="39"/>
      <c r="K22" s="39"/>
    </row>
    <row r="23" spans="1:11" ht="10.5" customHeight="1">
      <c r="A23" s="145">
        <v>2080501</v>
      </c>
      <c r="B23" s="146"/>
      <c r="C23" s="147"/>
      <c r="D23" s="61" t="s">
        <v>230</v>
      </c>
      <c r="E23" s="67">
        <f t="shared" si="0"/>
        <v>905908</v>
      </c>
      <c r="F23" s="69">
        <v>905908</v>
      </c>
      <c r="G23" s="39"/>
      <c r="H23" s="39"/>
      <c r="I23" s="39"/>
      <c r="J23" s="39"/>
      <c r="K23" s="39"/>
    </row>
    <row r="24" spans="1:11" ht="10.5" customHeight="1">
      <c r="A24" s="145">
        <v>2080502</v>
      </c>
      <c r="B24" s="146"/>
      <c r="C24" s="147"/>
      <c r="D24" s="61" t="s">
        <v>231</v>
      </c>
      <c r="E24" s="67">
        <f t="shared" si="0"/>
        <v>218326</v>
      </c>
      <c r="F24" s="69">
        <v>218326</v>
      </c>
      <c r="G24" s="39"/>
      <c r="H24" s="39"/>
      <c r="I24" s="39"/>
      <c r="J24" s="39"/>
      <c r="K24" s="39"/>
    </row>
    <row r="25" spans="1:11" ht="10.5" customHeight="1">
      <c r="A25" s="145">
        <v>2101101</v>
      </c>
      <c r="B25" s="146"/>
      <c r="C25" s="147"/>
      <c r="D25" s="65" t="s">
        <v>232</v>
      </c>
      <c r="E25" s="67">
        <f t="shared" si="0"/>
        <v>397289</v>
      </c>
      <c r="F25" s="69">
        <v>397289</v>
      </c>
      <c r="G25" s="39"/>
      <c r="H25" s="39"/>
      <c r="I25" s="39"/>
      <c r="J25" s="39"/>
      <c r="K25" s="39"/>
    </row>
    <row r="26" spans="1:11" ht="10.5" customHeight="1">
      <c r="A26" s="145">
        <v>2101103</v>
      </c>
      <c r="B26" s="146"/>
      <c r="C26" s="147"/>
      <c r="D26" s="65" t="s">
        <v>233</v>
      </c>
      <c r="E26" s="67">
        <f t="shared" si="0"/>
        <v>73892</v>
      </c>
      <c r="F26" s="69">
        <v>73892</v>
      </c>
      <c r="G26" s="39"/>
      <c r="H26" s="39"/>
      <c r="I26" s="39"/>
      <c r="J26" s="39"/>
      <c r="K26" s="39"/>
    </row>
    <row r="27" spans="1:11" ht="10.5" customHeight="1">
      <c r="A27" s="145">
        <v>2120999</v>
      </c>
      <c r="B27" s="146"/>
      <c r="C27" s="147"/>
      <c r="D27" s="65" t="s">
        <v>234</v>
      </c>
      <c r="E27" s="67">
        <f t="shared" si="0"/>
        <v>1100000</v>
      </c>
      <c r="F27" s="69"/>
      <c r="G27" s="69">
        <v>1100000</v>
      </c>
      <c r="H27" s="39"/>
      <c r="I27" s="39"/>
      <c r="J27" s="39"/>
      <c r="K27" s="39"/>
    </row>
    <row r="28" spans="1:11" ht="10.5" customHeight="1">
      <c r="A28" s="145">
        <v>2121100</v>
      </c>
      <c r="B28" s="146"/>
      <c r="C28" s="147"/>
      <c r="D28" s="65" t="s">
        <v>235</v>
      </c>
      <c r="E28" s="67">
        <f t="shared" si="0"/>
        <v>1200000</v>
      </c>
      <c r="F28" s="70"/>
      <c r="G28" s="70">
        <v>1200000</v>
      </c>
      <c r="H28" s="39"/>
      <c r="I28" s="39"/>
      <c r="J28" s="39"/>
      <c r="K28" s="39"/>
    </row>
    <row r="29" spans="1:11" ht="10.5" customHeight="1">
      <c r="A29" s="145">
        <v>2200101</v>
      </c>
      <c r="B29" s="146"/>
      <c r="C29" s="147"/>
      <c r="D29" s="66" t="s">
        <v>236</v>
      </c>
      <c r="E29" s="68">
        <f t="shared" si="0"/>
        <v>4009746</v>
      </c>
      <c r="F29" s="71">
        <v>4009746</v>
      </c>
      <c r="G29" s="39"/>
      <c r="H29" s="39"/>
      <c r="I29" s="39"/>
      <c r="J29" s="39"/>
      <c r="K29" s="39"/>
    </row>
    <row r="30" spans="1:11" ht="10.5" customHeight="1">
      <c r="A30" s="145"/>
      <c r="B30" s="146"/>
      <c r="C30" s="147"/>
      <c r="D30" s="66" t="s">
        <v>237</v>
      </c>
      <c r="E30" s="68">
        <f t="shared" si="0"/>
        <v>121600</v>
      </c>
      <c r="F30" s="71">
        <v>121600</v>
      </c>
      <c r="G30" s="39"/>
      <c r="H30" s="39"/>
      <c r="I30" s="39"/>
      <c r="J30" s="39"/>
      <c r="K30" s="39"/>
    </row>
    <row r="31" spans="1:11" ht="10.5" customHeight="1">
      <c r="A31" s="145"/>
      <c r="B31" s="146"/>
      <c r="C31" s="147"/>
      <c r="D31" s="66" t="s">
        <v>238</v>
      </c>
      <c r="E31" s="68">
        <f t="shared" si="0"/>
        <v>770000</v>
      </c>
      <c r="F31" s="71">
        <v>770000</v>
      </c>
      <c r="G31" s="39"/>
      <c r="H31" s="39"/>
      <c r="I31" s="39"/>
      <c r="J31" s="39"/>
      <c r="K31" s="39"/>
    </row>
    <row r="32" spans="1:11" ht="10.5" customHeight="1">
      <c r="A32" s="145"/>
      <c r="B32" s="146"/>
      <c r="C32" s="147"/>
      <c r="D32" s="66" t="s">
        <v>239</v>
      </c>
      <c r="E32" s="68">
        <f t="shared" si="0"/>
        <v>160000</v>
      </c>
      <c r="F32" s="71">
        <v>160000</v>
      </c>
      <c r="G32" s="39"/>
      <c r="H32" s="39"/>
      <c r="I32" s="39"/>
      <c r="J32" s="39"/>
      <c r="K32" s="39"/>
    </row>
    <row r="33" spans="1:11" ht="10.5" customHeight="1">
      <c r="A33" s="145"/>
      <c r="B33" s="146"/>
      <c r="C33" s="147"/>
      <c r="D33" s="66" t="s">
        <v>240</v>
      </c>
      <c r="E33" s="68">
        <f t="shared" si="0"/>
        <v>171112</v>
      </c>
      <c r="F33" s="71">
        <v>171112</v>
      </c>
      <c r="G33" s="39"/>
      <c r="H33" s="39"/>
      <c r="I33" s="39"/>
      <c r="J33" s="39"/>
      <c r="K33" s="39"/>
    </row>
    <row r="34" spans="1:11" ht="10.5" customHeight="1">
      <c r="A34" s="145"/>
      <c r="B34" s="146"/>
      <c r="C34" s="147"/>
      <c r="D34" s="66" t="s">
        <v>241</v>
      </c>
      <c r="E34" s="68">
        <f t="shared" si="0"/>
        <v>248000</v>
      </c>
      <c r="F34" s="71">
        <v>248000</v>
      </c>
      <c r="G34" s="39"/>
      <c r="H34" s="39"/>
      <c r="I34" s="39"/>
      <c r="J34" s="39"/>
      <c r="K34" s="39"/>
    </row>
    <row r="35" spans="1:11" ht="10.5" customHeight="1">
      <c r="A35" s="145"/>
      <c r="B35" s="146"/>
      <c r="C35" s="147"/>
      <c r="D35" s="66" t="s">
        <v>242</v>
      </c>
      <c r="E35" s="68">
        <f t="shared" si="0"/>
        <v>228600</v>
      </c>
      <c r="F35" s="71">
        <v>228600</v>
      </c>
      <c r="G35" s="39"/>
      <c r="H35" s="39"/>
      <c r="I35" s="39"/>
      <c r="J35" s="39"/>
      <c r="K35" s="39"/>
    </row>
    <row r="36" spans="1:11" ht="10.5" customHeight="1">
      <c r="A36" s="145"/>
      <c r="B36" s="146"/>
      <c r="C36" s="147"/>
      <c r="D36" s="66" t="s">
        <v>243</v>
      </c>
      <c r="E36" s="68">
        <f t="shared" si="0"/>
        <v>465746</v>
      </c>
      <c r="F36" s="71">
        <v>465746</v>
      </c>
      <c r="G36" s="39"/>
      <c r="H36" s="39"/>
      <c r="I36" s="39"/>
      <c r="J36" s="39"/>
      <c r="K36" s="39"/>
    </row>
    <row r="37" spans="1:11" ht="10.5" customHeight="1">
      <c r="A37" s="145"/>
      <c r="B37" s="146"/>
      <c r="C37" s="147"/>
      <c r="D37" s="66" t="s">
        <v>244</v>
      </c>
      <c r="E37" s="68">
        <f t="shared" si="0"/>
        <v>97792</v>
      </c>
      <c r="F37" s="71">
        <v>97792</v>
      </c>
      <c r="G37" s="39"/>
      <c r="H37" s="39"/>
      <c r="I37" s="39"/>
      <c r="J37" s="39"/>
      <c r="K37" s="39"/>
    </row>
    <row r="38" spans="1:11" ht="10.5" customHeight="1">
      <c r="A38" s="145"/>
      <c r="B38" s="146"/>
      <c r="C38" s="147"/>
      <c r="D38" s="66" t="s">
        <v>245</v>
      </c>
      <c r="E38" s="68">
        <f t="shared" si="0"/>
        <v>72000</v>
      </c>
      <c r="F38" s="71">
        <v>72000</v>
      </c>
      <c r="G38" s="39"/>
      <c r="H38" s="39"/>
      <c r="I38" s="39"/>
      <c r="J38" s="39"/>
      <c r="K38" s="39"/>
    </row>
    <row r="39" spans="1:11" ht="10.5" customHeight="1">
      <c r="A39" s="145"/>
      <c r="B39" s="146"/>
      <c r="C39" s="147"/>
      <c r="D39" s="66" t="s">
        <v>246</v>
      </c>
      <c r="E39" s="68">
        <f t="shared" si="0"/>
        <v>5280</v>
      </c>
      <c r="F39" s="71">
        <v>5280</v>
      </c>
      <c r="G39" s="39"/>
      <c r="H39" s="39"/>
      <c r="I39" s="39"/>
      <c r="J39" s="39"/>
      <c r="K39" s="39"/>
    </row>
    <row r="40" spans="1:11" ht="10.5" customHeight="1">
      <c r="A40" s="145"/>
      <c r="B40" s="146"/>
      <c r="C40" s="147"/>
      <c r="D40" s="66" t="s">
        <v>247</v>
      </c>
      <c r="E40" s="68">
        <f t="shared" si="0"/>
        <v>291600</v>
      </c>
      <c r="F40" s="71">
        <v>291600</v>
      </c>
      <c r="G40" s="39"/>
      <c r="H40" s="39"/>
      <c r="I40" s="39"/>
      <c r="J40" s="39"/>
      <c r="K40" s="39"/>
    </row>
    <row r="41" spans="1:11" ht="10.5" customHeight="1">
      <c r="A41" s="145"/>
      <c r="B41" s="146"/>
      <c r="C41" s="147"/>
      <c r="D41" s="66" t="s">
        <v>248</v>
      </c>
      <c r="E41" s="68">
        <f t="shared" si="0"/>
        <v>10476</v>
      </c>
      <c r="F41" s="71">
        <v>10476</v>
      </c>
      <c r="G41" s="39"/>
      <c r="H41" s="39"/>
      <c r="I41" s="39"/>
      <c r="J41" s="39"/>
      <c r="K41" s="39"/>
    </row>
    <row r="42" spans="1:11" ht="10.5" customHeight="1">
      <c r="A42" s="145"/>
      <c r="B42" s="146"/>
      <c r="C42" s="147"/>
      <c r="D42" s="66" t="s">
        <v>249</v>
      </c>
      <c r="E42" s="68">
        <f t="shared" si="0"/>
        <v>444157</v>
      </c>
      <c r="F42" s="71">
        <v>444157</v>
      </c>
      <c r="G42" s="39"/>
      <c r="H42" s="39"/>
      <c r="I42" s="39"/>
      <c r="J42" s="39"/>
      <c r="K42" s="39"/>
    </row>
    <row r="43" spans="1:11" ht="10.5" customHeight="1">
      <c r="A43" s="145">
        <v>2200150</v>
      </c>
      <c r="B43" s="146"/>
      <c r="C43" s="147"/>
      <c r="D43" s="66" t="s">
        <v>250</v>
      </c>
      <c r="E43" s="68">
        <f t="shared" si="0"/>
        <v>298510</v>
      </c>
      <c r="F43" s="71">
        <v>298510</v>
      </c>
      <c r="G43" s="39"/>
      <c r="H43" s="39"/>
      <c r="I43" s="39"/>
      <c r="J43" s="39"/>
      <c r="K43" s="39"/>
    </row>
    <row r="44" spans="1:11" ht="10.5" customHeight="1">
      <c r="A44" s="145"/>
      <c r="B44" s="146"/>
      <c r="C44" s="147"/>
      <c r="D44" s="66" t="s">
        <v>251</v>
      </c>
      <c r="E44" s="68">
        <f t="shared" si="0"/>
        <v>2486576</v>
      </c>
      <c r="F44" s="71">
        <v>2486576</v>
      </c>
      <c r="G44" s="39"/>
      <c r="H44" s="39"/>
      <c r="I44" s="39"/>
      <c r="J44" s="39"/>
      <c r="K44" s="39"/>
    </row>
    <row r="45" spans="1:11" ht="10.5" customHeight="1">
      <c r="A45" s="145"/>
      <c r="B45" s="146"/>
      <c r="C45" s="147"/>
      <c r="D45" s="66" t="s">
        <v>252</v>
      </c>
      <c r="E45" s="68">
        <f t="shared" si="0"/>
        <v>121600</v>
      </c>
      <c r="F45" s="71">
        <v>121600</v>
      </c>
      <c r="G45" s="39"/>
      <c r="H45" s="39"/>
      <c r="I45" s="39"/>
      <c r="J45" s="39"/>
      <c r="K45" s="39"/>
    </row>
    <row r="46" spans="1:11" ht="10.5" customHeight="1">
      <c r="A46" s="145"/>
      <c r="B46" s="146"/>
      <c r="C46" s="147"/>
      <c r="D46" s="66" t="s">
        <v>253</v>
      </c>
      <c r="E46" s="68">
        <f t="shared" si="0"/>
        <v>255000</v>
      </c>
      <c r="F46" s="71">
        <v>255000</v>
      </c>
      <c r="G46" s="39"/>
      <c r="H46" s="39"/>
      <c r="I46" s="39"/>
      <c r="J46" s="39"/>
      <c r="K46" s="39"/>
    </row>
    <row r="47" spans="1:11" ht="10.5" customHeight="1">
      <c r="A47" s="145"/>
      <c r="B47" s="146"/>
      <c r="C47" s="147"/>
      <c r="D47" s="66" t="s">
        <v>254</v>
      </c>
      <c r="E47" s="68">
        <f t="shared" si="0"/>
        <v>105837</v>
      </c>
      <c r="F47" s="71">
        <v>105837</v>
      </c>
      <c r="G47" s="39"/>
      <c r="H47" s="39"/>
      <c r="I47" s="39"/>
      <c r="J47" s="39"/>
      <c r="K47" s="39"/>
    </row>
    <row r="48" spans="1:11" ht="10.5" customHeight="1">
      <c r="A48" s="145"/>
      <c r="B48" s="146"/>
      <c r="C48" s="147"/>
      <c r="D48" s="66" t="s">
        <v>255</v>
      </c>
      <c r="E48" s="68">
        <f t="shared" si="0"/>
        <v>275342</v>
      </c>
      <c r="F48" s="71">
        <v>275342</v>
      </c>
      <c r="G48" s="39"/>
      <c r="H48" s="39"/>
      <c r="I48" s="39"/>
      <c r="J48" s="39"/>
      <c r="K48" s="39"/>
    </row>
    <row r="49" spans="1:11" ht="10.5" customHeight="1">
      <c r="A49" s="145"/>
      <c r="B49" s="146"/>
      <c r="C49" s="147"/>
      <c r="D49" s="66" t="s">
        <v>256</v>
      </c>
      <c r="E49" s="68">
        <f t="shared" si="0"/>
        <v>160000</v>
      </c>
      <c r="F49" s="71">
        <v>160000</v>
      </c>
      <c r="G49" s="39"/>
      <c r="H49" s="39"/>
      <c r="I49" s="39"/>
      <c r="J49" s="39"/>
      <c r="K49" s="39"/>
    </row>
    <row r="50" spans="1:11" ht="10.5" customHeight="1">
      <c r="A50" s="145"/>
      <c r="B50" s="146"/>
      <c r="C50" s="147"/>
      <c r="D50" s="66" t="s">
        <v>257</v>
      </c>
      <c r="E50" s="68">
        <f t="shared" si="0"/>
        <v>24234</v>
      </c>
      <c r="F50" s="71">
        <v>24234</v>
      </c>
      <c r="G50" s="39"/>
      <c r="H50" s="39"/>
      <c r="I50" s="39"/>
      <c r="J50" s="39"/>
      <c r="K50" s="39"/>
    </row>
    <row r="51" spans="1:11" ht="10.5" customHeight="1">
      <c r="A51" s="145"/>
      <c r="B51" s="146"/>
      <c r="C51" s="147"/>
      <c r="D51" s="66" t="s">
        <v>258</v>
      </c>
      <c r="E51" s="68">
        <f t="shared" si="0"/>
        <v>24000</v>
      </c>
      <c r="F51" s="71">
        <v>24000</v>
      </c>
      <c r="G51" s="39"/>
      <c r="H51" s="39"/>
      <c r="I51" s="39"/>
      <c r="J51" s="39"/>
      <c r="K51" s="39"/>
    </row>
  </sheetData>
  <sheetProtection/>
  <mergeCells count="50">
    <mergeCell ref="A1:K1"/>
    <mergeCell ref="A4:D4"/>
    <mergeCell ref="E4:E6"/>
    <mergeCell ref="F4:F6"/>
    <mergeCell ref="G4:G6"/>
    <mergeCell ref="H4:H6"/>
    <mergeCell ref="I4:I6"/>
    <mergeCell ref="J4:J6"/>
    <mergeCell ref="K4:K6"/>
    <mergeCell ref="A5:C6"/>
    <mergeCell ref="D5:D6"/>
    <mergeCell ref="A7:A8"/>
    <mergeCell ref="B7:B8"/>
    <mergeCell ref="C7:C8"/>
    <mergeCell ref="A9:C9"/>
    <mergeCell ref="A10:C10"/>
    <mergeCell ref="A11:C11"/>
    <mergeCell ref="A12:C12"/>
    <mergeCell ref="A13:C13"/>
    <mergeCell ref="A14:C14"/>
    <mergeCell ref="A15:C15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  <mergeCell ref="A47:C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1">
      <selection activeCell="H5" sqref="H5"/>
    </sheetView>
  </sheetViews>
  <sheetFormatPr defaultColWidth="8.875" defaultRowHeight="14.25"/>
  <cols>
    <col min="1" max="1" width="23.75390625" style="0" customWidth="1"/>
    <col min="2" max="2" width="11.125" style="0" customWidth="1"/>
    <col min="3" max="3" width="11.375" style="0" customWidth="1"/>
    <col min="4" max="4" width="11.25390625" style="0" customWidth="1"/>
    <col min="5" max="5" width="9.75390625" style="0" customWidth="1"/>
    <col min="6" max="6" width="6.00390625" style="0" customWidth="1"/>
    <col min="7" max="7" width="4.75390625" style="0" customWidth="1"/>
  </cols>
  <sheetData>
    <row r="1" spans="1:7" ht="18.75">
      <c r="A1" s="167" t="s">
        <v>80</v>
      </c>
      <c r="B1" s="167"/>
      <c r="C1" s="167"/>
      <c r="D1" s="167"/>
      <c r="E1" s="167"/>
      <c r="F1" s="167"/>
      <c r="G1" s="167"/>
    </row>
    <row r="2" spans="1:7" ht="18.75">
      <c r="A2" s="130"/>
      <c r="B2" s="130"/>
      <c r="C2" s="130"/>
      <c r="D2" s="130"/>
      <c r="E2" s="130"/>
      <c r="F2" s="211" t="s">
        <v>321</v>
      </c>
      <c r="G2" s="211"/>
    </row>
    <row r="3" spans="1:7" ht="14.25">
      <c r="A3" s="82" t="s">
        <v>275</v>
      </c>
      <c r="B3" s="11"/>
      <c r="C3" s="11"/>
      <c r="D3" s="11"/>
      <c r="E3" s="11"/>
      <c r="F3" s="11"/>
      <c r="G3" s="33" t="s">
        <v>1</v>
      </c>
    </row>
    <row r="4" spans="1:7" ht="14.25">
      <c r="A4" s="173" t="s">
        <v>274</v>
      </c>
      <c r="B4" s="176" t="s">
        <v>75</v>
      </c>
      <c r="C4" s="168" t="s">
        <v>81</v>
      </c>
      <c r="D4" s="169"/>
      <c r="E4" s="169"/>
      <c r="F4" s="169"/>
      <c r="G4" s="170"/>
    </row>
    <row r="5" spans="1:7" ht="14.25">
      <c r="A5" s="174"/>
      <c r="B5" s="174"/>
      <c r="C5" s="176" t="s">
        <v>82</v>
      </c>
      <c r="D5" s="171" t="s">
        <v>83</v>
      </c>
      <c r="E5" s="172"/>
      <c r="F5" s="177" t="s">
        <v>84</v>
      </c>
      <c r="G5" s="177" t="s">
        <v>85</v>
      </c>
    </row>
    <row r="6" spans="1:7" ht="31.5" customHeight="1">
      <c r="A6" s="175"/>
      <c r="B6" s="175"/>
      <c r="C6" s="175"/>
      <c r="D6" s="81" t="s">
        <v>86</v>
      </c>
      <c r="E6" s="81" t="s">
        <v>87</v>
      </c>
      <c r="F6" s="178"/>
      <c r="G6" s="178"/>
    </row>
    <row r="7" spans="1:7" ht="14.25">
      <c r="A7" s="15" t="s">
        <v>75</v>
      </c>
      <c r="B7" s="75">
        <f>C7+F7+G7</f>
        <v>14211023</v>
      </c>
      <c r="C7" s="75">
        <f aca="true" t="shared" si="0" ref="C7:C12">D7+E7</f>
        <v>14211023</v>
      </c>
      <c r="D7" s="75">
        <f>D8+D14+D27+D33+D35+D37+D39</f>
        <v>13892623</v>
      </c>
      <c r="E7" s="75">
        <f>E8+E14+E27+E33+E35+E37+E39</f>
        <v>318400</v>
      </c>
      <c r="F7" s="75"/>
      <c r="G7" s="16"/>
    </row>
    <row r="8" spans="1:7" ht="14.25">
      <c r="A8" s="17" t="s">
        <v>88</v>
      </c>
      <c r="B8" s="118">
        <f>C8+F7+G7</f>
        <v>8560018</v>
      </c>
      <c r="C8" s="75">
        <f t="shared" si="0"/>
        <v>8560018</v>
      </c>
      <c r="D8" s="75">
        <f>D9+D10+D11+D12</f>
        <v>8560018</v>
      </c>
      <c r="E8" s="75"/>
      <c r="F8" s="75"/>
      <c r="G8" s="75"/>
    </row>
    <row r="9" spans="1:7" ht="14.25">
      <c r="A9" s="17" t="s">
        <v>280</v>
      </c>
      <c r="B9" s="118">
        <f>C9+F8+G8</f>
        <v>6739522</v>
      </c>
      <c r="C9" s="75">
        <f t="shared" si="0"/>
        <v>6739522</v>
      </c>
      <c r="D9" s="76">
        <v>6739522</v>
      </c>
      <c r="E9" s="76"/>
      <c r="F9" s="76"/>
      <c r="G9" s="76"/>
    </row>
    <row r="10" spans="1:7" ht="14.25">
      <c r="A10" s="17" t="s">
        <v>279</v>
      </c>
      <c r="B10" s="118">
        <f>C10+F9+G9</f>
        <v>296880</v>
      </c>
      <c r="C10" s="75">
        <f t="shared" si="0"/>
        <v>296880</v>
      </c>
      <c r="D10" s="76">
        <v>296880</v>
      </c>
      <c r="E10" s="76"/>
      <c r="F10" s="76"/>
      <c r="G10" s="76"/>
    </row>
    <row r="11" spans="1:7" ht="14.25">
      <c r="A11" s="17" t="s">
        <v>281</v>
      </c>
      <c r="B11" s="118">
        <f>C11+F10+G10</f>
        <v>742667</v>
      </c>
      <c r="C11" s="75">
        <f t="shared" si="0"/>
        <v>742667</v>
      </c>
      <c r="D11" s="76">
        <v>742667</v>
      </c>
      <c r="E11" s="76"/>
      <c r="F11" s="76"/>
      <c r="G11" s="76"/>
    </row>
    <row r="12" spans="1:7" ht="14.25">
      <c r="A12" s="17" t="s">
        <v>282</v>
      </c>
      <c r="B12" s="118">
        <f>C12+F11+G11</f>
        <v>780949</v>
      </c>
      <c r="C12" s="75">
        <f t="shared" si="0"/>
        <v>780949</v>
      </c>
      <c r="D12" s="76">
        <v>780949</v>
      </c>
      <c r="E12" s="76"/>
      <c r="F12" s="76"/>
      <c r="G12" s="76"/>
    </row>
    <row r="13" spans="1:7" ht="14.25">
      <c r="A13" s="120"/>
      <c r="B13" s="118"/>
      <c r="C13" s="75"/>
      <c r="D13" s="76"/>
      <c r="E13" s="77"/>
      <c r="F13" s="77"/>
      <c r="G13" s="17"/>
    </row>
    <row r="14" spans="1:7" ht="14.25">
      <c r="A14" s="17" t="s">
        <v>89</v>
      </c>
      <c r="B14" s="99">
        <f>C14+F14+G14</f>
        <v>3182000</v>
      </c>
      <c r="C14" s="76">
        <f>D14+E14</f>
        <v>3182000</v>
      </c>
      <c r="D14" s="76">
        <f>D15+D16+D17+D18+D19+D20+D21+D22+D23+D24+D25</f>
        <v>2863600</v>
      </c>
      <c r="E14" s="76">
        <f>E15+E16+E17+E18+E19+E20+E21+E22+E23+E24+E25</f>
        <v>318400</v>
      </c>
      <c r="F14" s="76"/>
      <c r="G14" s="76"/>
    </row>
    <row r="15" spans="1:7" ht="14.25">
      <c r="A15" s="17" t="s">
        <v>283</v>
      </c>
      <c r="B15" s="99">
        <f aca="true" t="shared" si="1" ref="B15:B25">C15+F15+G15</f>
        <v>275000</v>
      </c>
      <c r="C15" s="76">
        <f aca="true" t="shared" si="2" ref="C15:C25">D15+E15</f>
        <v>275000</v>
      </c>
      <c r="D15" s="76">
        <v>275000</v>
      </c>
      <c r="E15" s="76"/>
      <c r="F15" s="76"/>
      <c r="G15" s="76"/>
    </row>
    <row r="16" spans="1:7" ht="14.25">
      <c r="A16" s="17" t="s">
        <v>284</v>
      </c>
      <c r="B16" s="99">
        <f t="shared" si="1"/>
        <v>40000</v>
      </c>
      <c r="C16" s="76">
        <f t="shared" si="2"/>
        <v>40000</v>
      </c>
      <c r="D16" s="76">
        <v>40000</v>
      </c>
      <c r="E16" s="76"/>
      <c r="F16" s="76"/>
      <c r="G16" s="76"/>
    </row>
    <row r="17" spans="1:7" ht="14.25">
      <c r="A17" s="17" t="s">
        <v>285</v>
      </c>
      <c r="B17" s="99">
        <f t="shared" si="1"/>
        <v>30000</v>
      </c>
      <c r="C17" s="76">
        <f t="shared" si="2"/>
        <v>30000</v>
      </c>
      <c r="D17" s="76">
        <v>30000</v>
      </c>
      <c r="E17" s="76"/>
      <c r="F17" s="76"/>
      <c r="G17" s="76"/>
    </row>
    <row r="18" spans="1:7" ht="14.25">
      <c r="A18" s="17" t="s">
        <v>286</v>
      </c>
      <c r="B18" s="99">
        <f t="shared" si="1"/>
        <v>150000</v>
      </c>
      <c r="C18" s="76">
        <f t="shared" si="2"/>
        <v>150000</v>
      </c>
      <c r="D18" s="76">
        <v>150000</v>
      </c>
      <c r="E18" s="76"/>
      <c r="F18" s="76"/>
      <c r="G18" s="76"/>
    </row>
    <row r="19" spans="1:7" ht="14.25">
      <c r="A19" s="17" t="s">
        <v>287</v>
      </c>
      <c r="B19" s="99">
        <f t="shared" si="1"/>
        <v>140000</v>
      </c>
      <c r="C19" s="76">
        <f t="shared" si="2"/>
        <v>140000</v>
      </c>
      <c r="D19" s="76">
        <v>140000</v>
      </c>
      <c r="E19" s="76"/>
      <c r="F19" s="76"/>
      <c r="G19" s="76"/>
    </row>
    <row r="20" spans="1:7" ht="14.25">
      <c r="A20" s="17" t="s">
        <v>288</v>
      </c>
      <c r="B20" s="99">
        <f t="shared" si="1"/>
        <v>30000</v>
      </c>
      <c r="C20" s="76">
        <f t="shared" si="2"/>
        <v>30000</v>
      </c>
      <c r="D20" s="76">
        <v>30000</v>
      </c>
      <c r="E20" s="76"/>
      <c r="F20" s="76"/>
      <c r="G20" s="76"/>
    </row>
    <row r="21" spans="1:7" ht="14.25">
      <c r="A21" s="17" t="s">
        <v>289</v>
      </c>
      <c r="B21" s="99">
        <f t="shared" si="1"/>
        <v>280000</v>
      </c>
      <c r="C21" s="76">
        <f t="shared" si="2"/>
        <v>280000</v>
      </c>
      <c r="D21" s="76">
        <v>280000</v>
      </c>
      <c r="E21" s="76"/>
      <c r="F21" s="76"/>
      <c r="G21" s="76"/>
    </row>
    <row r="22" spans="1:7" ht="14.25">
      <c r="A22" s="17" t="s">
        <v>290</v>
      </c>
      <c r="B22" s="99">
        <f t="shared" si="1"/>
        <v>230000</v>
      </c>
      <c r="C22" s="76">
        <f t="shared" si="2"/>
        <v>230000</v>
      </c>
      <c r="D22" s="76">
        <v>230000</v>
      </c>
      <c r="E22" s="76"/>
      <c r="F22" s="76"/>
      <c r="G22" s="76"/>
    </row>
    <row r="23" spans="1:7" ht="14.25">
      <c r="A23" s="17" t="s">
        <v>291</v>
      </c>
      <c r="B23" s="99">
        <f t="shared" si="1"/>
        <v>160000</v>
      </c>
      <c r="C23" s="76">
        <f t="shared" si="2"/>
        <v>160000</v>
      </c>
      <c r="D23" s="76">
        <v>160000</v>
      </c>
      <c r="E23" s="76"/>
      <c r="F23" s="76"/>
      <c r="G23" s="76"/>
    </row>
    <row r="24" spans="1:7" ht="14.25">
      <c r="A24" s="17" t="s">
        <v>292</v>
      </c>
      <c r="B24" s="99">
        <f t="shared" si="1"/>
        <v>228600</v>
      </c>
      <c r="C24" s="76">
        <f t="shared" si="2"/>
        <v>228600</v>
      </c>
      <c r="D24" s="76">
        <v>228600</v>
      </c>
      <c r="E24" s="76"/>
      <c r="F24" s="76"/>
      <c r="G24" s="76"/>
    </row>
    <row r="25" spans="1:7" ht="14.25">
      <c r="A25" s="17" t="s">
        <v>293</v>
      </c>
      <c r="B25" s="99">
        <f t="shared" si="1"/>
        <v>1618400</v>
      </c>
      <c r="C25" s="76">
        <f t="shared" si="2"/>
        <v>1618400</v>
      </c>
      <c r="D25" s="76">
        <v>1300000</v>
      </c>
      <c r="E25" s="76">
        <v>318400</v>
      </c>
      <c r="F25" s="76"/>
      <c r="G25" s="76"/>
    </row>
    <row r="26" spans="1:7" ht="14.25">
      <c r="A26" s="17"/>
      <c r="B26" s="99"/>
      <c r="C26" s="76"/>
      <c r="D26" s="76"/>
      <c r="E26" s="76"/>
      <c r="F26" s="76"/>
      <c r="G26" s="76"/>
    </row>
    <row r="27" spans="1:7" ht="14.25">
      <c r="A27" s="17" t="s">
        <v>90</v>
      </c>
      <c r="B27" s="99">
        <f>C27+F27+G27</f>
        <v>2469005</v>
      </c>
      <c r="C27" s="76">
        <f>D27+E27</f>
        <v>2469005</v>
      </c>
      <c r="D27" s="76">
        <f>D28+D29+D30+D31</f>
        <v>2469005</v>
      </c>
      <c r="E27" s="77"/>
      <c r="F27" s="77"/>
      <c r="G27" s="17"/>
    </row>
    <row r="28" spans="1:7" ht="14.25">
      <c r="A28" s="17" t="s">
        <v>294</v>
      </c>
      <c r="B28" s="99">
        <f>C28+F28+G28</f>
        <v>1124234</v>
      </c>
      <c r="C28" s="76">
        <f>D28+E28</f>
        <v>1124234</v>
      </c>
      <c r="D28" s="76">
        <v>1124234</v>
      </c>
      <c r="E28" s="77"/>
      <c r="F28" s="77"/>
      <c r="G28" s="17"/>
    </row>
    <row r="29" spans="1:7" ht="14.25">
      <c r="A29" s="17" t="s">
        <v>295</v>
      </c>
      <c r="B29" s="99">
        <f>C29+F29+G29</f>
        <v>10476</v>
      </c>
      <c r="C29" s="76">
        <f>D29+E29</f>
        <v>10476</v>
      </c>
      <c r="D29" s="76">
        <v>10476</v>
      </c>
      <c r="E29" s="77"/>
      <c r="F29" s="77"/>
      <c r="G29" s="17"/>
    </row>
    <row r="30" spans="1:7" ht="14.25">
      <c r="A30" s="17" t="s">
        <v>296</v>
      </c>
      <c r="B30" s="99">
        <f>C30+F30+G30</f>
        <v>471181</v>
      </c>
      <c r="C30" s="76">
        <f>D30+E30</f>
        <v>471181</v>
      </c>
      <c r="D30" s="76">
        <v>471181</v>
      </c>
      <c r="E30" s="77"/>
      <c r="F30" s="77"/>
      <c r="G30" s="17"/>
    </row>
    <row r="31" spans="1:7" ht="14.25">
      <c r="A31" s="17" t="s">
        <v>297</v>
      </c>
      <c r="B31" s="99">
        <f>C31+F31+G31</f>
        <v>863114</v>
      </c>
      <c r="C31" s="76">
        <f>D31+E31</f>
        <v>863114</v>
      </c>
      <c r="D31" s="76">
        <v>863114</v>
      </c>
      <c r="E31" s="77"/>
      <c r="F31" s="77"/>
      <c r="G31" s="17"/>
    </row>
    <row r="32" spans="1:7" ht="14.25">
      <c r="A32" s="17"/>
      <c r="B32" s="99"/>
      <c r="C32" s="76"/>
      <c r="D32" s="76"/>
      <c r="E32" s="77"/>
      <c r="F32" s="77"/>
      <c r="G32" s="17"/>
    </row>
    <row r="33" spans="1:7" ht="14.25">
      <c r="A33" s="80" t="s">
        <v>273</v>
      </c>
      <c r="B33" s="99"/>
      <c r="C33" s="77"/>
      <c r="D33" s="77"/>
      <c r="E33" s="77"/>
      <c r="F33" s="76"/>
      <c r="G33" s="17"/>
    </row>
    <row r="34" spans="1:7" ht="14.25">
      <c r="A34" s="80"/>
      <c r="B34" s="99"/>
      <c r="C34" s="77"/>
      <c r="D34" s="77"/>
      <c r="E34" s="77"/>
      <c r="F34" s="76"/>
      <c r="G34" s="17"/>
    </row>
    <row r="35" spans="1:7" ht="14.25">
      <c r="A35" s="17" t="s">
        <v>92</v>
      </c>
      <c r="B35" s="119"/>
      <c r="C35" s="77"/>
      <c r="D35" s="77"/>
      <c r="E35" s="77"/>
      <c r="F35" s="77"/>
      <c r="G35" s="17"/>
    </row>
    <row r="36" spans="1:7" ht="14.25">
      <c r="A36" s="17"/>
      <c r="B36" s="119"/>
      <c r="C36" s="77"/>
      <c r="D36" s="77"/>
      <c r="E36" s="77"/>
      <c r="F36" s="77"/>
      <c r="G36" s="17"/>
    </row>
    <row r="37" spans="1:7" ht="14.25">
      <c r="A37" s="17" t="s">
        <v>93</v>
      </c>
      <c r="B37" s="99"/>
      <c r="C37" s="76"/>
      <c r="D37" s="76"/>
      <c r="E37" s="77"/>
      <c r="F37" s="77"/>
      <c r="G37" s="17"/>
    </row>
    <row r="38" spans="1:7" ht="14.25">
      <c r="A38" s="17"/>
      <c r="B38" s="99"/>
      <c r="C38" s="76"/>
      <c r="D38" s="76"/>
      <c r="E38" s="77"/>
      <c r="F38" s="77"/>
      <c r="G38" s="17"/>
    </row>
    <row r="39" spans="1:7" ht="14.25">
      <c r="A39" s="17" t="s">
        <v>79</v>
      </c>
      <c r="B39" s="76"/>
      <c r="C39" s="76"/>
      <c r="D39" s="76"/>
      <c r="E39" s="77"/>
      <c r="F39" s="77"/>
      <c r="G39" s="17"/>
    </row>
  </sheetData>
  <sheetProtection/>
  <mergeCells count="9">
    <mergeCell ref="A1:G1"/>
    <mergeCell ref="C4:G4"/>
    <mergeCell ref="D5:E5"/>
    <mergeCell ref="A4:A6"/>
    <mergeCell ref="B4:B6"/>
    <mergeCell ref="C5:C6"/>
    <mergeCell ref="F5:F6"/>
    <mergeCell ref="G5:G6"/>
    <mergeCell ref="F2:G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H3" sqref="H3"/>
    </sheetView>
  </sheetViews>
  <sheetFormatPr defaultColWidth="8.875" defaultRowHeight="14.25"/>
  <cols>
    <col min="1" max="1" width="36.75390625" style="0" customWidth="1"/>
    <col min="2" max="2" width="10.625" style="0" customWidth="1"/>
    <col min="3" max="3" width="14.00390625" style="0" customWidth="1"/>
    <col min="4" max="4" width="13.125" style="0" customWidth="1"/>
    <col min="5" max="5" width="6.625" style="0" customWidth="1"/>
    <col min="6" max="6" width="5.375" style="0" customWidth="1"/>
    <col min="7" max="7" width="4.375" style="0" customWidth="1"/>
    <col min="8" max="8" width="31.50390625" style="0" customWidth="1"/>
  </cols>
  <sheetData>
    <row r="1" ht="14.25">
      <c r="A1" s="1"/>
    </row>
    <row r="2" spans="1:8" ht="18.75">
      <c r="A2" s="167" t="s">
        <v>94</v>
      </c>
      <c r="B2" s="167"/>
      <c r="C2" s="167"/>
      <c r="D2" s="167"/>
      <c r="E2" s="167"/>
      <c r="F2" s="167"/>
      <c r="G2" s="167"/>
      <c r="H2" s="167"/>
    </row>
    <row r="3" spans="1:8" ht="18.75">
      <c r="A3" s="130"/>
      <c r="B3" s="130"/>
      <c r="C3" s="130"/>
      <c r="D3" s="130"/>
      <c r="E3" s="130"/>
      <c r="F3" s="130"/>
      <c r="G3" s="130"/>
      <c r="H3" s="212" t="s">
        <v>322</v>
      </c>
    </row>
    <row r="4" spans="1:8" ht="14.25">
      <c r="A4" s="83" t="s">
        <v>275</v>
      </c>
      <c r="B4" s="11"/>
      <c r="C4" s="11"/>
      <c r="D4" s="11"/>
      <c r="E4" s="11"/>
      <c r="F4" s="11"/>
      <c r="H4" s="33" t="s">
        <v>1</v>
      </c>
    </row>
    <row r="5" spans="1:8" ht="14.25">
      <c r="A5" s="173" t="s">
        <v>95</v>
      </c>
      <c r="B5" s="173" t="s">
        <v>75</v>
      </c>
      <c r="C5" s="171" t="s">
        <v>81</v>
      </c>
      <c r="D5" s="179"/>
      <c r="E5" s="179"/>
      <c r="F5" s="179"/>
      <c r="G5" s="179"/>
      <c r="H5" s="184" t="s">
        <v>307</v>
      </c>
    </row>
    <row r="6" spans="1:8" ht="14.25">
      <c r="A6" s="180"/>
      <c r="B6" s="180"/>
      <c r="C6" s="177" t="s">
        <v>82</v>
      </c>
      <c r="D6" s="171" t="s">
        <v>83</v>
      </c>
      <c r="E6" s="172"/>
      <c r="F6" s="177" t="s">
        <v>84</v>
      </c>
      <c r="G6" s="182" t="s">
        <v>96</v>
      </c>
      <c r="H6" s="185"/>
    </row>
    <row r="7" spans="1:8" ht="39.75" customHeight="1">
      <c r="A7" s="181"/>
      <c r="B7" s="181"/>
      <c r="C7" s="178"/>
      <c r="D7" s="81" t="s">
        <v>86</v>
      </c>
      <c r="E7" s="81" t="s">
        <v>87</v>
      </c>
      <c r="F7" s="178"/>
      <c r="G7" s="183"/>
      <c r="H7" s="185"/>
    </row>
    <row r="8" spans="1:8" ht="18.75" customHeight="1">
      <c r="A8" s="15" t="s">
        <v>75</v>
      </c>
      <c r="B8" s="137">
        <f>C8+F8+G8</f>
        <v>4250200</v>
      </c>
      <c r="C8" s="137">
        <f>D8+E8</f>
        <v>4250200</v>
      </c>
      <c r="D8" s="137">
        <f>D9+D10+D11+D12+D13+D14+D15+D16+D17+D18+D19</f>
        <v>4250200</v>
      </c>
      <c r="E8" s="16"/>
      <c r="F8" s="16"/>
      <c r="G8" s="16"/>
      <c r="H8" s="4"/>
    </row>
    <row r="9" spans="1:8" ht="20.25" customHeight="1">
      <c r="A9" s="113" t="s">
        <v>218</v>
      </c>
      <c r="B9" s="138">
        <f aca="true" t="shared" si="0" ref="B9:B19">C9+F9+G9</f>
        <v>415200</v>
      </c>
      <c r="C9" s="137">
        <f aca="true" t="shared" si="1" ref="C9:C19">D9+E9</f>
        <v>415200</v>
      </c>
      <c r="D9" s="139">
        <v>415200</v>
      </c>
      <c r="E9" s="17"/>
      <c r="F9" s="17"/>
      <c r="G9" s="34"/>
      <c r="H9" s="141" t="s">
        <v>308</v>
      </c>
    </row>
    <row r="10" spans="1:8" ht="20.25" customHeight="1">
      <c r="A10" s="114" t="s">
        <v>219</v>
      </c>
      <c r="B10" s="138">
        <f t="shared" si="0"/>
        <v>160000</v>
      </c>
      <c r="C10" s="137">
        <f t="shared" si="1"/>
        <v>160000</v>
      </c>
      <c r="D10" s="139">
        <v>160000</v>
      </c>
      <c r="E10" s="17"/>
      <c r="F10" s="17"/>
      <c r="G10" s="34"/>
      <c r="H10" s="141" t="s">
        <v>309</v>
      </c>
    </row>
    <row r="11" spans="1:8" ht="20.25" customHeight="1">
      <c r="A11" s="114" t="s">
        <v>220</v>
      </c>
      <c r="B11" s="138">
        <f t="shared" si="0"/>
        <v>200000</v>
      </c>
      <c r="C11" s="137">
        <f t="shared" si="1"/>
        <v>200000</v>
      </c>
      <c r="D11" s="139">
        <v>200000</v>
      </c>
      <c r="E11" s="17"/>
      <c r="F11" s="17"/>
      <c r="G11" s="34"/>
      <c r="H11" s="141" t="s">
        <v>310</v>
      </c>
    </row>
    <row r="12" spans="1:8" ht="20.25" customHeight="1">
      <c r="A12" s="114" t="s">
        <v>221</v>
      </c>
      <c r="B12" s="138">
        <f t="shared" si="0"/>
        <v>160000</v>
      </c>
      <c r="C12" s="137">
        <f t="shared" si="1"/>
        <v>160000</v>
      </c>
      <c r="D12" s="139">
        <v>160000</v>
      </c>
      <c r="E12" s="17"/>
      <c r="F12" s="17"/>
      <c r="G12" s="34"/>
      <c r="H12" s="141" t="s">
        <v>311</v>
      </c>
    </row>
    <row r="13" spans="1:8" ht="20.25" customHeight="1">
      <c r="A13" s="115" t="s">
        <v>260</v>
      </c>
      <c r="B13" s="138">
        <f t="shared" si="0"/>
        <v>160000</v>
      </c>
      <c r="C13" s="137">
        <f t="shared" si="1"/>
        <v>160000</v>
      </c>
      <c r="D13" s="139">
        <v>160000</v>
      </c>
      <c r="E13" s="17"/>
      <c r="F13" s="17"/>
      <c r="G13" s="34"/>
      <c r="H13" s="141" t="s">
        <v>312</v>
      </c>
    </row>
    <row r="14" spans="1:8" ht="20.25" customHeight="1">
      <c r="A14" s="116" t="s">
        <v>222</v>
      </c>
      <c r="B14" s="138">
        <f t="shared" si="0"/>
        <v>100000</v>
      </c>
      <c r="C14" s="137">
        <f t="shared" si="1"/>
        <v>100000</v>
      </c>
      <c r="D14" s="139">
        <v>100000</v>
      </c>
      <c r="E14" s="17"/>
      <c r="F14" s="17"/>
      <c r="G14" s="34"/>
      <c r="H14" s="141" t="s">
        <v>313</v>
      </c>
    </row>
    <row r="15" spans="1:8" ht="20.25" customHeight="1">
      <c r="A15" s="116" t="s">
        <v>224</v>
      </c>
      <c r="B15" s="138">
        <f t="shared" si="0"/>
        <v>200000</v>
      </c>
      <c r="C15" s="137">
        <f t="shared" si="1"/>
        <v>200000</v>
      </c>
      <c r="D15" s="139">
        <v>200000</v>
      </c>
      <c r="E15" s="17"/>
      <c r="F15" s="17"/>
      <c r="G15" s="34"/>
      <c r="H15" s="141" t="s">
        <v>314</v>
      </c>
    </row>
    <row r="16" spans="1:8" ht="20.25" customHeight="1">
      <c r="A16" s="116" t="s">
        <v>223</v>
      </c>
      <c r="B16" s="138">
        <f t="shared" si="0"/>
        <v>100000</v>
      </c>
      <c r="C16" s="137">
        <f t="shared" si="1"/>
        <v>100000</v>
      </c>
      <c r="D16" s="139">
        <v>100000</v>
      </c>
      <c r="E16" s="17"/>
      <c r="F16" s="17"/>
      <c r="G16" s="34"/>
      <c r="H16" s="141" t="s">
        <v>314</v>
      </c>
    </row>
    <row r="17" spans="1:8" ht="20.25" customHeight="1">
      <c r="A17" s="116" t="s">
        <v>225</v>
      </c>
      <c r="B17" s="138">
        <f t="shared" si="0"/>
        <v>455000</v>
      </c>
      <c r="C17" s="137">
        <f t="shared" si="1"/>
        <v>455000</v>
      </c>
      <c r="D17" s="139">
        <v>455000</v>
      </c>
      <c r="E17" s="17"/>
      <c r="F17" s="17"/>
      <c r="G17" s="34"/>
      <c r="H17" s="141" t="s">
        <v>315</v>
      </c>
    </row>
    <row r="18" spans="1:8" ht="14.25">
      <c r="A18" s="65" t="s">
        <v>234</v>
      </c>
      <c r="B18" s="138">
        <f t="shared" si="0"/>
        <v>1100000</v>
      </c>
      <c r="C18" s="139">
        <f t="shared" si="1"/>
        <v>1100000</v>
      </c>
      <c r="D18" s="139">
        <v>1100000</v>
      </c>
      <c r="E18" s="17"/>
      <c r="F18" s="17"/>
      <c r="G18" s="34"/>
      <c r="H18" s="141" t="s">
        <v>316</v>
      </c>
    </row>
    <row r="19" spans="1:8" ht="14.25">
      <c r="A19" s="65" t="s">
        <v>235</v>
      </c>
      <c r="B19" s="138">
        <f t="shared" si="0"/>
        <v>1200000</v>
      </c>
      <c r="C19" s="140">
        <f t="shared" si="1"/>
        <v>1200000</v>
      </c>
      <c r="D19" s="140">
        <v>1200000</v>
      </c>
      <c r="E19" s="17"/>
      <c r="F19" s="18"/>
      <c r="G19" s="34"/>
      <c r="H19" s="141" t="s">
        <v>317</v>
      </c>
    </row>
    <row r="20" spans="1:8" ht="14.25">
      <c r="A20" s="17"/>
      <c r="B20" s="18"/>
      <c r="C20" s="17"/>
      <c r="D20" s="17"/>
      <c r="E20" s="17"/>
      <c r="F20" s="18"/>
      <c r="G20" s="34"/>
      <c r="H20" s="141"/>
    </row>
  </sheetData>
  <sheetProtection/>
  <mergeCells count="9">
    <mergeCell ref="A2:H2"/>
    <mergeCell ref="C5:G5"/>
    <mergeCell ref="D6:E6"/>
    <mergeCell ref="A5:A7"/>
    <mergeCell ref="B5:B7"/>
    <mergeCell ref="C6:C7"/>
    <mergeCell ref="F6:F7"/>
    <mergeCell ref="G6:G7"/>
    <mergeCell ref="H5:H7"/>
  </mergeCells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8"/>
  <sheetViews>
    <sheetView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18.00390625" style="0" customWidth="1"/>
    <col min="2" max="2" width="2.625" style="0" customWidth="1"/>
    <col min="3" max="3" width="11.25390625" style="0" customWidth="1"/>
    <col min="4" max="4" width="17.625" style="0" customWidth="1"/>
    <col min="5" max="5" width="2.875" style="0" customWidth="1"/>
    <col min="6" max="6" width="10.00390625" style="0" customWidth="1"/>
    <col min="7" max="7" width="9.375" style="0" customWidth="1"/>
    <col min="8" max="8" width="9.25390625" style="0" customWidth="1"/>
  </cols>
  <sheetData>
    <row r="1" ht="14.25">
      <c r="A1" s="1" t="s">
        <v>97</v>
      </c>
    </row>
    <row r="2" spans="1:8" ht="18.75">
      <c r="A2" s="186" t="s">
        <v>98</v>
      </c>
      <c r="B2" s="186"/>
      <c r="C2" s="186"/>
      <c r="D2" s="186"/>
      <c r="E2" s="186"/>
      <c r="F2" s="186"/>
      <c r="G2" s="186"/>
      <c r="H2" s="186"/>
    </row>
    <row r="3" spans="1:8" ht="18.75">
      <c r="A3" s="131"/>
      <c r="B3" s="131"/>
      <c r="C3" s="131"/>
      <c r="D3" s="131"/>
      <c r="E3" s="131"/>
      <c r="F3" s="131"/>
      <c r="G3" s="131"/>
      <c r="H3" s="213" t="s">
        <v>323</v>
      </c>
    </row>
    <row r="4" spans="1:8" ht="14.25">
      <c r="A4" s="189" t="s">
        <v>276</v>
      </c>
      <c r="B4" s="189"/>
      <c r="C4" s="22"/>
      <c r="D4" s="22"/>
      <c r="E4" s="22"/>
      <c r="F4" s="23"/>
      <c r="G4" s="22"/>
      <c r="H4" s="24" t="s">
        <v>53</v>
      </c>
    </row>
    <row r="5" spans="1:8" ht="14.25">
      <c r="A5" s="187" t="s">
        <v>99</v>
      </c>
      <c r="B5" s="187"/>
      <c r="C5" s="187"/>
      <c r="D5" s="187" t="s">
        <v>100</v>
      </c>
      <c r="E5" s="187"/>
      <c r="F5" s="187"/>
      <c r="G5" s="187"/>
      <c r="H5" s="187"/>
    </row>
    <row r="6" spans="1:8" ht="14.25">
      <c r="A6" s="188" t="s">
        <v>101</v>
      </c>
      <c r="B6" s="188" t="s">
        <v>102</v>
      </c>
      <c r="C6" s="188" t="s">
        <v>103</v>
      </c>
      <c r="D6" s="188" t="s">
        <v>104</v>
      </c>
      <c r="E6" s="188" t="s">
        <v>102</v>
      </c>
      <c r="F6" s="187" t="s">
        <v>103</v>
      </c>
      <c r="G6" s="187"/>
      <c r="H6" s="187"/>
    </row>
    <row r="7" spans="1:8" ht="33" customHeight="1">
      <c r="A7" s="188"/>
      <c r="B7" s="188"/>
      <c r="C7" s="188"/>
      <c r="D7" s="188"/>
      <c r="E7" s="188"/>
      <c r="F7" s="25" t="s">
        <v>82</v>
      </c>
      <c r="G7" s="26" t="s">
        <v>105</v>
      </c>
      <c r="H7" s="26" t="s">
        <v>106</v>
      </c>
    </row>
    <row r="8" spans="1:8" ht="14.25">
      <c r="A8" s="25" t="s">
        <v>107</v>
      </c>
      <c r="B8" s="25"/>
      <c r="C8" s="25">
        <v>1</v>
      </c>
      <c r="D8" s="25" t="s">
        <v>107</v>
      </c>
      <c r="E8" s="25"/>
      <c r="F8" s="25">
        <v>2</v>
      </c>
      <c r="G8" s="25">
        <v>3</v>
      </c>
      <c r="H8" s="25">
        <v>4</v>
      </c>
    </row>
    <row r="9" spans="1:8" ht="14.25">
      <c r="A9" s="84" t="s">
        <v>108</v>
      </c>
      <c r="B9" s="25" t="s">
        <v>68</v>
      </c>
      <c r="C9" s="28">
        <v>16161223</v>
      </c>
      <c r="D9" s="84" t="s">
        <v>109</v>
      </c>
      <c r="E9" s="25" t="s">
        <v>110</v>
      </c>
      <c r="F9" s="28">
        <f>G9+H9</f>
        <v>3718600</v>
      </c>
      <c r="G9" s="28">
        <v>3718600</v>
      </c>
      <c r="H9" s="29"/>
    </row>
    <row r="10" spans="1:8" ht="14.25">
      <c r="A10" s="84" t="s">
        <v>111</v>
      </c>
      <c r="B10" s="25" t="s">
        <v>69</v>
      </c>
      <c r="C10" s="28">
        <v>2300000</v>
      </c>
      <c r="D10" s="84" t="s">
        <v>112</v>
      </c>
      <c r="E10" s="25" t="s">
        <v>113</v>
      </c>
      <c r="F10" s="28"/>
      <c r="G10" s="29"/>
      <c r="H10" s="29"/>
    </row>
    <row r="11" spans="1:8" ht="14.25">
      <c r="A11" s="84"/>
      <c r="B11" s="25" t="s">
        <v>70</v>
      </c>
      <c r="C11" s="29"/>
      <c r="D11" s="84" t="s">
        <v>114</v>
      </c>
      <c r="E11" s="25" t="s">
        <v>115</v>
      </c>
      <c r="F11" s="28"/>
      <c r="G11" s="28"/>
      <c r="H11" s="29"/>
    </row>
    <row r="12" spans="1:8" ht="14.25">
      <c r="A12" s="27"/>
      <c r="B12" s="25" t="s">
        <v>71</v>
      </c>
      <c r="C12" s="29"/>
      <c r="D12" s="84" t="s">
        <v>116</v>
      </c>
      <c r="E12" s="25" t="s">
        <v>117</v>
      </c>
      <c r="F12" s="28"/>
      <c r="G12" s="28"/>
      <c r="H12" s="29"/>
    </row>
    <row r="13" spans="1:8" ht="14.25">
      <c r="A13" s="27"/>
      <c r="B13" s="25" t="s">
        <v>72</v>
      </c>
      <c r="C13" s="29"/>
      <c r="D13" s="84" t="s">
        <v>118</v>
      </c>
      <c r="E13" s="25" t="s">
        <v>119</v>
      </c>
      <c r="F13" s="28"/>
      <c r="G13" s="28"/>
      <c r="H13" s="28"/>
    </row>
    <row r="14" spans="1:8" ht="14.25">
      <c r="A14" s="27"/>
      <c r="B14" s="25" t="s">
        <v>73</v>
      </c>
      <c r="C14" s="29"/>
      <c r="D14" s="84" t="s">
        <v>120</v>
      </c>
      <c r="E14" s="25" t="s">
        <v>121</v>
      </c>
      <c r="F14" s="28"/>
      <c r="G14" s="28"/>
      <c r="H14" s="29"/>
    </row>
    <row r="15" spans="1:8" ht="14.25">
      <c r="A15" s="27"/>
      <c r="B15" s="25" t="s">
        <v>74</v>
      </c>
      <c r="C15" s="29"/>
      <c r="D15" s="84" t="s">
        <v>122</v>
      </c>
      <c r="E15" s="25" t="s">
        <v>123</v>
      </c>
      <c r="F15" s="28"/>
      <c r="G15" s="28"/>
      <c r="H15" s="28"/>
    </row>
    <row r="16" spans="1:8" ht="14.25">
      <c r="A16" s="27"/>
      <c r="B16" s="25" t="s">
        <v>124</v>
      </c>
      <c r="C16" s="29"/>
      <c r="D16" s="84" t="s">
        <v>125</v>
      </c>
      <c r="E16" s="25" t="s">
        <v>126</v>
      </c>
      <c r="F16" s="28">
        <v>1124234</v>
      </c>
      <c r="G16" s="28"/>
      <c r="H16" s="28"/>
    </row>
    <row r="17" spans="1:8" ht="14.25">
      <c r="A17" s="27"/>
      <c r="B17" s="25" t="s">
        <v>127</v>
      </c>
      <c r="C17" s="29"/>
      <c r="D17" s="85" t="s">
        <v>128</v>
      </c>
      <c r="E17" s="25" t="s">
        <v>129</v>
      </c>
      <c r="F17" s="28">
        <v>471181</v>
      </c>
      <c r="G17" s="28"/>
      <c r="H17" s="29"/>
    </row>
    <row r="18" spans="1:8" ht="14.25">
      <c r="A18" s="27"/>
      <c r="B18" s="25" t="s">
        <v>130</v>
      </c>
      <c r="C18" s="29"/>
      <c r="D18" s="84" t="s">
        <v>131</v>
      </c>
      <c r="E18" s="25" t="s">
        <v>132</v>
      </c>
      <c r="F18" s="28"/>
      <c r="G18" s="28"/>
      <c r="H18" s="29"/>
    </row>
    <row r="19" spans="1:8" ht="14.25">
      <c r="A19" s="27"/>
      <c r="B19" s="25" t="s">
        <v>133</v>
      </c>
      <c r="C19" s="29"/>
      <c r="D19" s="84" t="s">
        <v>134</v>
      </c>
      <c r="E19" s="25" t="s">
        <v>135</v>
      </c>
      <c r="F19" s="28">
        <f>G19+H19</f>
        <v>2300000</v>
      </c>
      <c r="G19" s="28"/>
      <c r="H19" s="28">
        <v>2300000</v>
      </c>
    </row>
    <row r="20" spans="1:8" ht="14.25">
      <c r="A20" s="27"/>
      <c r="B20" s="25" t="s">
        <v>136</v>
      </c>
      <c r="C20" s="29"/>
      <c r="D20" s="84" t="s">
        <v>137</v>
      </c>
      <c r="E20" s="25" t="s">
        <v>138</v>
      </c>
      <c r="F20" s="28"/>
      <c r="G20" s="28"/>
      <c r="H20" s="28"/>
    </row>
    <row r="21" spans="1:8" ht="14.25">
      <c r="A21" s="27"/>
      <c r="B21" s="25" t="s">
        <v>139</v>
      </c>
      <c r="C21" s="29"/>
      <c r="D21" s="84" t="s">
        <v>140</v>
      </c>
      <c r="E21" s="25" t="s">
        <v>141</v>
      </c>
      <c r="F21" s="28"/>
      <c r="G21" s="28"/>
      <c r="H21" s="29"/>
    </row>
    <row r="22" spans="1:8" ht="14.25">
      <c r="A22" s="27"/>
      <c r="B22" s="25" t="s">
        <v>142</v>
      </c>
      <c r="C22" s="29"/>
      <c r="D22" s="84" t="s">
        <v>143</v>
      </c>
      <c r="E22" s="25" t="s">
        <v>144</v>
      </c>
      <c r="F22" s="28"/>
      <c r="G22" s="28"/>
      <c r="H22" s="28"/>
    </row>
    <row r="23" spans="1:8" ht="14.25">
      <c r="A23" s="27"/>
      <c r="B23" s="25" t="s">
        <v>145</v>
      </c>
      <c r="C23" s="29"/>
      <c r="D23" s="84" t="s">
        <v>146</v>
      </c>
      <c r="E23" s="25" t="s">
        <v>147</v>
      </c>
      <c r="F23" s="28"/>
      <c r="G23" s="28"/>
      <c r="H23" s="29"/>
    </row>
    <row r="24" spans="1:8" ht="14.25">
      <c r="A24" s="27"/>
      <c r="B24" s="25" t="s">
        <v>148</v>
      </c>
      <c r="C24" s="29"/>
      <c r="D24" s="84" t="s">
        <v>149</v>
      </c>
      <c r="E24" s="25" t="s">
        <v>150</v>
      </c>
      <c r="F24" s="28"/>
      <c r="G24" s="28"/>
      <c r="H24" s="29"/>
    </row>
    <row r="25" spans="1:8" ht="14.25">
      <c r="A25" s="27"/>
      <c r="B25" s="25" t="s">
        <v>151</v>
      </c>
      <c r="C25" s="29"/>
      <c r="D25" s="84" t="s">
        <v>152</v>
      </c>
      <c r="E25" s="25" t="s">
        <v>153</v>
      </c>
      <c r="F25" s="28"/>
      <c r="G25" s="29"/>
      <c r="H25" s="29"/>
    </row>
    <row r="26" spans="1:8" ht="14.25">
      <c r="A26" s="27"/>
      <c r="B26" s="25" t="s">
        <v>154</v>
      </c>
      <c r="C26" s="29"/>
      <c r="D26" s="84" t="s">
        <v>155</v>
      </c>
      <c r="E26" s="25" t="s">
        <v>156</v>
      </c>
      <c r="F26" s="28">
        <f>G26+H26</f>
        <v>10847208</v>
      </c>
      <c r="G26" s="28">
        <v>10847208</v>
      </c>
      <c r="H26" s="29"/>
    </row>
    <row r="27" spans="1:8" ht="14.25">
      <c r="A27" s="27"/>
      <c r="B27" s="25" t="s">
        <v>157</v>
      </c>
      <c r="C27" s="29"/>
      <c r="D27" s="84" t="s">
        <v>158</v>
      </c>
      <c r="E27" s="25" t="s">
        <v>159</v>
      </c>
      <c r="F27" s="28"/>
      <c r="G27" s="28"/>
      <c r="H27" s="29"/>
    </row>
    <row r="28" spans="1:8" ht="14.25">
      <c r="A28" s="27"/>
      <c r="B28" s="25" t="s">
        <v>160</v>
      </c>
      <c r="C28" s="29"/>
      <c r="D28" s="84" t="s">
        <v>161</v>
      </c>
      <c r="E28" s="25" t="s">
        <v>162</v>
      </c>
      <c r="F28" s="28"/>
      <c r="G28" s="28"/>
      <c r="H28" s="29"/>
    </row>
    <row r="29" spans="1:8" ht="14.25">
      <c r="A29" s="27"/>
      <c r="B29" s="25" t="s">
        <v>163</v>
      </c>
      <c r="C29" s="29"/>
      <c r="D29" s="84" t="s">
        <v>164</v>
      </c>
      <c r="E29" s="25" t="s">
        <v>165</v>
      </c>
      <c r="F29" s="28"/>
      <c r="G29" s="28"/>
      <c r="H29" s="29"/>
    </row>
    <row r="30" spans="1:8" ht="14.25">
      <c r="A30" s="27"/>
      <c r="B30" s="25" t="s">
        <v>166</v>
      </c>
      <c r="C30" s="29"/>
      <c r="D30" s="84" t="s">
        <v>167</v>
      </c>
      <c r="E30" s="25" t="s">
        <v>168</v>
      </c>
      <c r="F30" s="28"/>
      <c r="G30" s="28"/>
      <c r="H30" s="28"/>
    </row>
    <row r="31" spans="1:8" ht="14.25">
      <c r="A31" s="27"/>
      <c r="B31" s="25" t="s">
        <v>169</v>
      </c>
      <c r="C31" s="29"/>
      <c r="D31" s="84"/>
      <c r="E31" s="25" t="s">
        <v>170</v>
      </c>
      <c r="F31" s="28"/>
      <c r="G31" s="29"/>
      <c r="H31" s="29"/>
    </row>
    <row r="32" spans="1:8" ht="14.25">
      <c r="A32" s="30" t="s">
        <v>55</v>
      </c>
      <c r="B32" s="25" t="s">
        <v>171</v>
      </c>
      <c r="C32" s="28">
        <f>SUM(C9:C31)</f>
        <v>18461223</v>
      </c>
      <c r="D32" s="86" t="s">
        <v>76</v>
      </c>
      <c r="E32" s="25" t="s">
        <v>172</v>
      </c>
      <c r="F32" s="28">
        <f>SUM(F9:F31)</f>
        <v>18461223</v>
      </c>
      <c r="G32" s="28">
        <f>SUM(G9:G31)</f>
        <v>14565808</v>
      </c>
      <c r="H32" s="28">
        <f>SUM(H9:H31)</f>
        <v>2300000</v>
      </c>
    </row>
    <row r="33" spans="1:8" ht="14.25">
      <c r="A33" s="27"/>
      <c r="B33" s="25" t="s">
        <v>173</v>
      </c>
      <c r="C33" s="29"/>
      <c r="D33" s="87"/>
      <c r="E33" s="25" t="s">
        <v>174</v>
      </c>
      <c r="F33" s="28"/>
      <c r="G33" s="32"/>
      <c r="H33" s="32"/>
    </row>
    <row r="34" spans="1:8" ht="14.25">
      <c r="A34" s="27" t="s">
        <v>175</v>
      </c>
      <c r="B34" s="25" t="s">
        <v>176</v>
      </c>
      <c r="C34" s="28"/>
      <c r="D34" s="87" t="s">
        <v>177</v>
      </c>
      <c r="E34" s="25" t="s">
        <v>178</v>
      </c>
      <c r="F34" s="28"/>
      <c r="G34" s="32"/>
      <c r="H34" s="32"/>
    </row>
    <row r="35" spans="1:8" ht="14.25">
      <c r="A35" s="27" t="s">
        <v>108</v>
      </c>
      <c r="B35" s="25" t="s">
        <v>179</v>
      </c>
      <c r="C35" s="28"/>
      <c r="D35" s="87" t="s">
        <v>180</v>
      </c>
      <c r="E35" s="25" t="s">
        <v>181</v>
      </c>
      <c r="F35" s="28"/>
      <c r="G35" s="32"/>
      <c r="H35" s="32"/>
    </row>
    <row r="36" spans="1:8" ht="14.25">
      <c r="A36" s="27" t="s">
        <v>111</v>
      </c>
      <c r="B36" s="25" t="s">
        <v>182</v>
      </c>
      <c r="C36" s="28"/>
      <c r="D36" s="87" t="s">
        <v>183</v>
      </c>
      <c r="E36" s="25" t="s">
        <v>184</v>
      </c>
      <c r="F36" s="28"/>
      <c r="G36" s="32"/>
      <c r="H36" s="32"/>
    </row>
    <row r="37" spans="1:8" ht="14.25">
      <c r="A37" s="27"/>
      <c r="B37" s="25" t="s">
        <v>185</v>
      </c>
      <c r="C37" s="29"/>
      <c r="D37" s="32"/>
      <c r="E37" s="25" t="s">
        <v>186</v>
      </c>
      <c r="F37" s="28"/>
      <c r="G37" s="32"/>
      <c r="H37" s="32"/>
    </row>
    <row r="38" spans="1:8" ht="14.25">
      <c r="A38" s="30" t="s">
        <v>187</v>
      </c>
      <c r="B38" s="25" t="s">
        <v>188</v>
      </c>
      <c r="C38" s="28">
        <f>C32+C34</f>
        <v>18461223</v>
      </c>
      <c r="D38" s="31" t="s">
        <v>189</v>
      </c>
      <c r="E38" s="25" t="s">
        <v>190</v>
      </c>
      <c r="F38" s="28">
        <f>F32+F34+F35</f>
        <v>18461223</v>
      </c>
      <c r="G38" s="28">
        <f>G32+G34+G35</f>
        <v>14565808</v>
      </c>
      <c r="H38" s="28">
        <f>H32+H34+H35</f>
        <v>2300000</v>
      </c>
    </row>
  </sheetData>
  <sheetProtection/>
  <mergeCells count="10">
    <mergeCell ref="A2:H2"/>
    <mergeCell ref="A5:C5"/>
    <mergeCell ref="D5:H5"/>
    <mergeCell ref="F6:H6"/>
    <mergeCell ref="A6:A7"/>
    <mergeCell ref="B6:B7"/>
    <mergeCell ref="C6:C7"/>
    <mergeCell ref="D6:D7"/>
    <mergeCell ref="E6:E7"/>
    <mergeCell ref="A4:B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48"/>
  <sheetViews>
    <sheetView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2.875" style="0" customWidth="1"/>
    <col min="2" max="3" width="2.625" style="0" customWidth="1"/>
    <col min="4" max="4" width="37.50390625" style="0" customWidth="1"/>
    <col min="5" max="5" width="12.125" style="0" customWidth="1"/>
    <col min="6" max="6" width="12.50390625" style="0" customWidth="1"/>
    <col min="7" max="7" width="11.625" style="0" customWidth="1"/>
  </cols>
  <sheetData>
    <row r="1" spans="1:7" ht="21">
      <c r="A1" s="192" t="s">
        <v>191</v>
      </c>
      <c r="B1" s="193"/>
      <c r="C1" s="193"/>
      <c r="D1" s="193"/>
      <c r="E1" s="193"/>
      <c r="F1" s="193"/>
      <c r="G1" s="193"/>
    </row>
    <row r="2" spans="1:7" ht="21">
      <c r="A2" s="132"/>
      <c r="B2" s="133"/>
      <c r="C2" s="133"/>
      <c r="D2" s="133"/>
      <c r="E2" s="133"/>
      <c r="F2" s="133"/>
      <c r="G2" s="214" t="s">
        <v>324</v>
      </c>
    </row>
    <row r="3" spans="1:7" ht="14.25">
      <c r="A3" s="190" t="s">
        <v>52</v>
      </c>
      <c r="B3" s="190"/>
      <c r="C3" s="190"/>
      <c r="D3" s="93" t="s">
        <v>277</v>
      </c>
      <c r="F3" s="20"/>
      <c r="G3" s="21" t="s">
        <v>53</v>
      </c>
    </row>
    <row r="4" spans="1:7" ht="21" customHeight="1">
      <c r="A4" s="191" t="s">
        <v>192</v>
      </c>
      <c r="B4" s="191"/>
      <c r="C4" s="191"/>
      <c r="D4" s="191" t="s">
        <v>63</v>
      </c>
      <c r="E4" s="191" t="s">
        <v>193</v>
      </c>
      <c r="F4" s="191"/>
      <c r="G4" s="191"/>
    </row>
    <row r="5" spans="1:7" ht="30" customHeight="1">
      <c r="A5" s="191" t="s">
        <v>62</v>
      </c>
      <c r="B5" s="191"/>
      <c r="C5" s="191"/>
      <c r="D5" s="191"/>
      <c r="E5" s="191" t="s">
        <v>82</v>
      </c>
      <c r="F5" s="191" t="s">
        <v>77</v>
      </c>
      <c r="G5" s="191" t="s">
        <v>78</v>
      </c>
    </row>
    <row r="6" spans="1:7" ht="21" customHeight="1">
      <c r="A6" s="88" t="s">
        <v>64</v>
      </c>
      <c r="B6" s="88" t="s">
        <v>65</v>
      </c>
      <c r="C6" s="88" t="s">
        <v>66</v>
      </c>
      <c r="D6" s="191"/>
      <c r="E6" s="191"/>
      <c r="F6" s="191"/>
      <c r="G6" s="191"/>
    </row>
    <row r="7" spans="1:7" ht="16.5" customHeight="1">
      <c r="A7" s="194" t="s">
        <v>194</v>
      </c>
      <c r="B7" s="194"/>
      <c r="C7" s="194"/>
      <c r="D7" s="194"/>
      <c r="E7" s="94">
        <f>F7+G7</f>
        <v>16161223</v>
      </c>
      <c r="F7" s="94">
        <f>SUM(F8:F48)</f>
        <v>14211023</v>
      </c>
      <c r="G7" s="94">
        <f>SUM(G8:G48)</f>
        <v>1950200</v>
      </c>
    </row>
    <row r="8" spans="1:7" ht="11.25" customHeight="1">
      <c r="A8" s="151">
        <v>2120399</v>
      </c>
      <c r="B8" s="152"/>
      <c r="C8" s="153"/>
      <c r="D8" s="57" t="s">
        <v>218</v>
      </c>
      <c r="E8" s="94">
        <f aca="true" t="shared" si="0" ref="E8:E48">F8+G8</f>
        <v>415200</v>
      </c>
      <c r="F8" s="94"/>
      <c r="G8" s="95">
        <v>415200</v>
      </c>
    </row>
    <row r="9" spans="1:7" ht="11.25" customHeight="1">
      <c r="A9" s="154"/>
      <c r="B9" s="155"/>
      <c r="C9" s="155"/>
      <c r="D9" s="60" t="s">
        <v>219</v>
      </c>
      <c r="E9" s="94">
        <f t="shared" si="0"/>
        <v>160000</v>
      </c>
      <c r="F9" s="94"/>
      <c r="G9" s="95">
        <v>160000</v>
      </c>
    </row>
    <row r="10" spans="1:7" ht="11.25" customHeight="1">
      <c r="A10" s="154"/>
      <c r="B10" s="155"/>
      <c r="C10" s="155"/>
      <c r="D10" s="60" t="s">
        <v>220</v>
      </c>
      <c r="E10" s="94">
        <f t="shared" si="0"/>
        <v>200000</v>
      </c>
      <c r="F10" s="94"/>
      <c r="G10" s="95">
        <v>200000</v>
      </c>
    </row>
    <row r="11" spans="1:7" ht="11.25" customHeight="1">
      <c r="A11" s="154"/>
      <c r="B11" s="155"/>
      <c r="C11" s="155"/>
      <c r="D11" s="60" t="s">
        <v>221</v>
      </c>
      <c r="E11" s="94">
        <f t="shared" si="0"/>
        <v>160000</v>
      </c>
      <c r="F11" s="94"/>
      <c r="G11" s="95">
        <v>160000</v>
      </c>
    </row>
    <row r="12" spans="1:7" ht="11.25" customHeight="1">
      <c r="A12" s="151"/>
      <c r="B12" s="152"/>
      <c r="C12" s="153"/>
      <c r="D12" s="73" t="s">
        <v>260</v>
      </c>
      <c r="E12" s="94">
        <f t="shared" si="0"/>
        <v>160000</v>
      </c>
      <c r="F12" s="94"/>
      <c r="G12" s="95">
        <v>160000</v>
      </c>
    </row>
    <row r="13" spans="1:7" ht="11.25" customHeight="1">
      <c r="A13" s="160"/>
      <c r="B13" s="161"/>
      <c r="C13" s="161"/>
      <c r="D13" s="61" t="s">
        <v>222</v>
      </c>
      <c r="E13" s="94">
        <f t="shared" si="0"/>
        <v>100000</v>
      </c>
      <c r="F13" s="94"/>
      <c r="G13" s="95">
        <v>100000</v>
      </c>
    </row>
    <row r="14" spans="1:7" ht="11.25" customHeight="1">
      <c r="A14" s="145"/>
      <c r="B14" s="146"/>
      <c r="C14" s="147"/>
      <c r="D14" s="61" t="s">
        <v>224</v>
      </c>
      <c r="E14" s="94">
        <f t="shared" si="0"/>
        <v>200000</v>
      </c>
      <c r="F14" s="94"/>
      <c r="G14" s="95">
        <v>200000</v>
      </c>
    </row>
    <row r="15" spans="1:7" ht="11.25" customHeight="1">
      <c r="A15" s="62"/>
      <c r="B15" s="63"/>
      <c r="C15" s="64"/>
      <c r="D15" s="61" t="s">
        <v>223</v>
      </c>
      <c r="E15" s="94">
        <f t="shared" si="0"/>
        <v>100000</v>
      </c>
      <c r="F15" s="94"/>
      <c r="G15" s="95">
        <v>100000</v>
      </c>
    </row>
    <row r="16" spans="1:7" ht="11.25" customHeight="1">
      <c r="A16" s="62"/>
      <c r="B16" s="63"/>
      <c r="C16" s="64"/>
      <c r="D16" s="61" t="s">
        <v>225</v>
      </c>
      <c r="E16" s="94">
        <f t="shared" si="0"/>
        <v>455000</v>
      </c>
      <c r="F16" s="94"/>
      <c r="G16" s="95">
        <v>455000</v>
      </c>
    </row>
    <row r="17" spans="1:7" ht="11.25" customHeight="1">
      <c r="A17" s="62"/>
      <c r="B17" s="63"/>
      <c r="C17" s="64"/>
      <c r="D17" s="61" t="s">
        <v>226</v>
      </c>
      <c r="E17" s="94">
        <f t="shared" si="0"/>
        <v>100000</v>
      </c>
      <c r="F17" s="94">
        <v>100000</v>
      </c>
      <c r="G17" s="95"/>
    </row>
    <row r="18" spans="1:7" ht="11.25" customHeight="1">
      <c r="A18" s="62"/>
      <c r="B18" s="63"/>
      <c r="C18" s="64"/>
      <c r="D18" s="61" t="s">
        <v>227</v>
      </c>
      <c r="E18" s="94">
        <f t="shared" si="0"/>
        <v>100000</v>
      </c>
      <c r="F18" s="94">
        <v>100000</v>
      </c>
      <c r="G18" s="95"/>
    </row>
    <row r="19" spans="1:7" ht="11.25" customHeight="1">
      <c r="A19" s="62"/>
      <c r="B19" s="63"/>
      <c r="C19" s="64"/>
      <c r="D19" s="61" t="s">
        <v>228</v>
      </c>
      <c r="E19" s="94">
        <f t="shared" si="0"/>
        <v>50000</v>
      </c>
      <c r="F19" s="94">
        <v>50000</v>
      </c>
      <c r="G19" s="95"/>
    </row>
    <row r="20" spans="1:7" ht="11.25" customHeight="1">
      <c r="A20" s="62"/>
      <c r="B20" s="63"/>
      <c r="C20" s="64"/>
      <c r="D20" s="61" t="s">
        <v>229</v>
      </c>
      <c r="E20" s="94">
        <f t="shared" si="0"/>
        <v>318400</v>
      </c>
      <c r="F20" s="94">
        <v>318400</v>
      </c>
      <c r="G20" s="95"/>
    </row>
    <row r="21" spans="1:7" ht="11.25" customHeight="1">
      <c r="A21" s="62"/>
      <c r="B21" s="63"/>
      <c r="C21" s="64"/>
      <c r="D21" s="89" t="s">
        <v>259</v>
      </c>
      <c r="E21" s="94">
        <f t="shared" si="0"/>
        <v>1200000</v>
      </c>
      <c r="F21" s="97">
        <v>1200000</v>
      </c>
      <c r="G21" s="95"/>
    </row>
    <row r="22" spans="1:7" ht="11.25" customHeight="1">
      <c r="A22" s="145">
        <v>2080501</v>
      </c>
      <c r="B22" s="146"/>
      <c r="C22" s="147"/>
      <c r="D22" s="90" t="s">
        <v>230</v>
      </c>
      <c r="E22" s="94">
        <f t="shared" si="0"/>
        <v>905908</v>
      </c>
      <c r="F22" s="98">
        <v>905908</v>
      </c>
      <c r="G22" s="96"/>
    </row>
    <row r="23" spans="1:7" ht="11.25" customHeight="1">
      <c r="A23" s="145">
        <v>2080502</v>
      </c>
      <c r="B23" s="146"/>
      <c r="C23" s="147"/>
      <c r="D23" s="90" t="s">
        <v>231</v>
      </c>
      <c r="E23" s="94">
        <f t="shared" si="0"/>
        <v>218326</v>
      </c>
      <c r="F23" s="98">
        <v>218326</v>
      </c>
      <c r="G23" s="96"/>
    </row>
    <row r="24" spans="1:7" ht="11.25" customHeight="1">
      <c r="A24" s="145">
        <v>2101101</v>
      </c>
      <c r="B24" s="146"/>
      <c r="C24" s="147"/>
      <c r="D24" s="91" t="s">
        <v>232</v>
      </c>
      <c r="E24" s="94">
        <f t="shared" si="0"/>
        <v>397289</v>
      </c>
      <c r="F24" s="98">
        <v>397289</v>
      </c>
      <c r="G24" s="96"/>
    </row>
    <row r="25" spans="1:7" ht="11.25" customHeight="1">
      <c r="A25" s="145">
        <v>2101103</v>
      </c>
      <c r="B25" s="146"/>
      <c r="C25" s="147"/>
      <c r="D25" s="91" t="s">
        <v>233</v>
      </c>
      <c r="E25" s="94">
        <f t="shared" si="0"/>
        <v>73892</v>
      </c>
      <c r="F25" s="98">
        <v>73892</v>
      </c>
      <c r="G25" s="96"/>
    </row>
    <row r="26" spans="1:7" ht="11.25" customHeight="1">
      <c r="A26" s="145">
        <v>2200101</v>
      </c>
      <c r="B26" s="146"/>
      <c r="C26" s="147"/>
      <c r="D26" s="92" t="s">
        <v>236</v>
      </c>
      <c r="E26" s="94">
        <f t="shared" si="0"/>
        <v>4009746</v>
      </c>
      <c r="F26" s="98">
        <v>4009746</v>
      </c>
      <c r="G26" s="96"/>
    </row>
    <row r="27" spans="1:7" ht="11.25" customHeight="1">
      <c r="A27" s="145"/>
      <c r="B27" s="146"/>
      <c r="C27" s="147"/>
      <c r="D27" s="92" t="s">
        <v>237</v>
      </c>
      <c r="E27" s="94">
        <f t="shared" si="0"/>
        <v>121600</v>
      </c>
      <c r="F27" s="98">
        <v>121600</v>
      </c>
      <c r="G27" s="96"/>
    </row>
    <row r="28" spans="1:7" ht="11.25" customHeight="1">
      <c r="A28" s="145"/>
      <c r="B28" s="146"/>
      <c r="C28" s="147"/>
      <c r="D28" s="92" t="s">
        <v>238</v>
      </c>
      <c r="E28" s="94">
        <f t="shared" si="0"/>
        <v>770000</v>
      </c>
      <c r="F28" s="98">
        <v>770000</v>
      </c>
      <c r="G28" s="96"/>
    </row>
    <row r="29" spans="1:7" ht="11.25" customHeight="1">
      <c r="A29" s="145"/>
      <c r="B29" s="146"/>
      <c r="C29" s="147"/>
      <c r="D29" s="92" t="s">
        <v>239</v>
      </c>
      <c r="E29" s="94">
        <f t="shared" si="0"/>
        <v>160000</v>
      </c>
      <c r="F29" s="98">
        <v>160000</v>
      </c>
      <c r="G29" s="96"/>
    </row>
    <row r="30" spans="1:7" ht="11.25" customHeight="1">
      <c r="A30" s="145"/>
      <c r="B30" s="146"/>
      <c r="C30" s="147"/>
      <c r="D30" s="92" t="s">
        <v>240</v>
      </c>
      <c r="E30" s="94">
        <f t="shared" si="0"/>
        <v>171112</v>
      </c>
      <c r="F30" s="98">
        <v>171112</v>
      </c>
      <c r="G30" s="96"/>
    </row>
    <row r="31" spans="1:7" ht="11.25" customHeight="1">
      <c r="A31" s="145"/>
      <c r="B31" s="146"/>
      <c r="C31" s="147"/>
      <c r="D31" s="92" t="s">
        <v>241</v>
      </c>
      <c r="E31" s="94">
        <f t="shared" si="0"/>
        <v>248000</v>
      </c>
      <c r="F31" s="98">
        <v>248000</v>
      </c>
      <c r="G31" s="96"/>
    </row>
    <row r="32" spans="1:7" ht="11.25" customHeight="1">
      <c r="A32" s="145"/>
      <c r="B32" s="146"/>
      <c r="C32" s="147"/>
      <c r="D32" s="92" t="s">
        <v>242</v>
      </c>
      <c r="E32" s="94">
        <f t="shared" si="0"/>
        <v>228600</v>
      </c>
      <c r="F32" s="98">
        <v>228600</v>
      </c>
      <c r="G32" s="96"/>
    </row>
    <row r="33" spans="1:7" ht="11.25" customHeight="1">
      <c r="A33" s="145"/>
      <c r="B33" s="146"/>
      <c r="C33" s="147"/>
      <c r="D33" s="92" t="s">
        <v>243</v>
      </c>
      <c r="E33" s="94">
        <f t="shared" si="0"/>
        <v>465746</v>
      </c>
      <c r="F33" s="98">
        <v>465746</v>
      </c>
      <c r="G33" s="96"/>
    </row>
    <row r="34" spans="1:7" ht="11.25" customHeight="1">
      <c r="A34" s="145"/>
      <c r="B34" s="146"/>
      <c r="C34" s="147"/>
      <c r="D34" s="92" t="s">
        <v>244</v>
      </c>
      <c r="E34" s="94">
        <f t="shared" si="0"/>
        <v>97792</v>
      </c>
      <c r="F34" s="98">
        <v>97792</v>
      </c>
      <c r="G34" s="96"/>
    </row>
    <row r="35" spans="1:7" ht="11.25" customHeight="1">
      <c r="A35" s="145"/>
      <c r="B35" s="146"/>
      <c r="C35" s="147"/>
      <c r="D35" s="92" t="s">
        <v>245</v>
      </c>
      <c r="E35" s="94">
        <f t="shared" si="0"/>
        <v>72000</v>
      </c>
      <c r="F35" s="98">
        <v>72000</v>
      </c>
      <c r="G35" s="96"/>
    </row>
    <row r="36" spans="1:7" ht="11.25" customHeight="1">
      <c r="A36" s="145"/>
      <c r="B36" s="146"/>
      <c r="C36" s="147"/>
      <c r="D36" s="92" t="s">
        <v>246</v>
      </c>
      <c r="E36" s="94">
        <f t="shared" si="0"/>
        <v>5280</v>
      </c>
      <c r="F36" s="98">
        <v>5280</v>
      </c>
      <c r="G36" s="96"/>
    </row>
    <row r="37" spans="1:7" ht="11.25" customHeight="1">
      <c r="A37" s="145"/>
      <c r="B37" s="146"/>
      <c r="C37" s="147"/>
      <c r="D37" s="92" t="s">
        <v>247</v>
      </c>
      <c r="E37" s="94">
        <f t="shared" si="0"/>
        <v>291600</v>
      </c>
      <c r="F37" s="98">
        <v>291600</v>
      </c>
      <c r="G37" s="96"/>
    </row>
    <row r="38" spans="1:7" ht="11.25" customHeight="1">
      <c r="A38" s="145"/>
      <c r="B38" s="146"/>
      <c r="C38" s="147"/>
      <c r="D38" s="92" t="s">
        <v>248</v>
      </c>
      <c r="E38" s="94">
        <f t="shared" si="0"/>
        <v>10476</v>
      </c>
      <c r="F38" s="98">
        <v>10476</v>
      </c>
      <c r="G38" s="96"/>
    </row>
    <row r="39" spans="1:7" ht="11.25" customHeight="1">
      <c r="A39" s="145"/>
      <c r="B39" s="146"/>
      <c r="C39" s="147"/>
      <c r="D39" s="92" t="s">
        <v>249</v>
      </c>
      <c r="E39" s="94">
        <f t="shared" si="0"/>
        <v>444157</v>
      </c>
      <c r="F39" s="98">
        <v>444157</v>
      </c>
      <c r="G39" s="96"/>
    </row>
    <row r="40" spans="1:7" ht="11.25" customHeight="1">
      <c r="A40" s="145">
        <v>2200150</v>
      </c>
      <c r="B40" s="146"/>
      <c r="C40" s="147"/>
      <c r="D40" s="92" t="s">
        <v>250</v>
      </c>
      <c r="E40" s="94">
        <f t="shared" si="0"/>
        <v>298510</v>
      </c>
      <c r="F40" s="98">
        <v>298510</v>
      </c>
      <c r="G40" s="96"/>
    </row>
    <row r="41" spans="1:7" ht="11.25" customHeight="1">
      <c r="A41" s="145"/>
      <c r="B41" s="146"/>
      <c r="C41" s="147"/>
      <c r="D41" s="92" t="s">
        <v>251</v>
      </c>
      <c r="E41" s="94">
        <f t="shared" si="0"/>
        <v>2486576</v>
      </c>
      <c r="F41" s="98">
        <v>2486576</v>
      </c>
      <c r="G41" s="96"/>
    </row>
    <row r="42" spans="1:7" ht="11.25" customHeight="1">
      <c r="A42" s="145"/>
      <c r="B42" s="146"/>
      <c r="C42" s="147"/>
      <c r="D42" s="92" t="s">
        <v>252</v>
      </c>
      <c r="E42" s="94">
        <f t="shared" si="0"/>
        <v>121600</v>
      </c>
      <c r="F42" s="98">
        <v>121600</v>
      </c>
      <c r="G42" s="96"/>
    </row>
    <row r="43" spans="1:7" ht="11.25" customHeight="1">
      <c r="A43" s="145"/>
      <c r="B43" s="146"/>
      <c r="C43" s="147"/>
      <c r="D43" s="92" t="s">
        <v>253</v>
      </c>
      <c r="E43" s="94">
        <f t="shared" si="0"/>
        <v>255000</v>
      </c>
      <c r="F43" s="98">
        <v>255000</v>
      </c>
      <c r="G43" s="96"/>
    </row>
    <row r="44" spans="1:7" ht="11.25" customHeight="1">
      <c r="A44" s="145"/>
      <c r="B44" s="146"/>
      <c r="C44" s="147"/>
      <c r="D44" s="92" t="s">
        <v>254</v>
      </c>
      <c r="E44" s="94">
        <f t="shared" si="0"/>
        <v>105837</v>
      </c>
      <c r="F44" s="98">
        <v>105837</v>
      </c>
      <c r="G44" s="96"/>
    </row>
    <row r="45" spans="1:7" ht="11.25" customHeight="1">
      <c r="A45" s="145"/>
      <c r="B45" s="146"/>
      <c r="C45" s="147"/>
      <c r="D45" s="92" t="s">
        <v>255</v>
      </c>
      <c r="E45" s="94">
        <f t="shared" si="0"/>
        <v>275342</v>
      </c>
      <c r="F45" s="98">
        <v>275342</v>
      </c>
      <c r="G45" s="96"/>
    </row>
    <row r="46" spans="1:7" ht="11.25" customHeight="1">
      <c r="A46" s="145"/>
      <c r="B46" s="146"/>
      <c r="C46" s="147"/>
      <c r="D46" s="92" t="s">
        <v>256</v>
      </c>
      <c r="E46" s="94">
        <f t="shared" si="0"/>
        <v>160000</v>
      </c>
      <c r="F46" s="98">
        <v>160000</v>
      </c>
      <c r="G46" s="96"/>
    </row>
    <row r="47" spans="1:7" ht="11.25" customHeight="1">
      <c r="A47" s="145"/>
      <c r="B47" s="146"/>
      <c r="C47" s="147"/>
      <c r="D47" s="92" t="s">
        <v>257</v>
      </c>
      <c r="E47" s="94">
        <f t="shared" si="0"/>
        <v>24234</v>
      </c>
      <c r="F47" s="98">
        <v>24234</v>
      </c>
      <c r="G47" s="96"/>
    </row>
    <row r="48" spans="1:7" ht="11.25" customHeight="1">
      <c r="A48" s="145"/>
      <c r="B48" s="146"/>
      <c r="C48" s="147"/>
      <c r="D48" s="92" t="s">
        <v>258</v>
      </c>
      <c r="E48" s="94">
        <f t="shared" si="0"/>
        <v>24000</v>
      </c>
      <c r="F48" s="98">
        <v>24000</v>
      </c>
      <c r="G48" s="96"/>
    </row>
  </sheetData>
  <sheetProtection/>
  <mergeCells count="44">
    <mergeCell ref="A1:G1"/>
    <mergeCell ref="A4:C4"/>
    <mergeCell ref="E4:G4"/>
    <mergeCell ref="A5:C5"/>
    <mergeCell ref="A7:D7"/>
    <mergeCell ref="A14:C14"/>
    <mergeCell ref="A9:C9"/>
    <mergeCell ref="A10:C10"/>
    <mergeCell ref="A11:C11"/>
    <mergeCell ref="A12:C12"/>
    <mergeCell ref="A8:C8"/>
    <mergeCell ref="E5:E6"/>
    <mergeCell ref="F5:F6"/>
    <mergeCell ref="G5:G6"/>
    <mergeCell ref="A22:C22"/>
    <mergeCell ref="A23:C23"/>
    <mergeCell ref="D4:D6"/>
    <mergeCell ref="A13:C13"/>
    <mergeCell ref="A34:C34"/>
    <mergeCell ref="A35:C35"/>
    <mergeCell ref="A24:C24"/>
    <mergeCell ref="A25:C25"/>
    <mergeCell ref="A26:C26"/>
    <mergeCell ref="A27:C27"/>
    <mergeCell ref="A46:C46"/>
    <mergeCell ref="A47:C47"/>
    <mergeCell ref="A28:C28"/>
    <mergeCell ref="A29:C29"/>
    <mergeCell ref="A30:C30"/>
    <mergeCell ref="A31:C31"/>
    <mergeCell ref="A42:C42"/>
    <mergeCell ref="A43:C43"/>
    <mergeCell ref="A32:C32"/>
    <mergeCell ref="A33:C33"/>
    <mergeCell ref="A48:C48"/>
    <mergeCell ref="A3:C3"/>
    <mergeCell ref="A38:C38"/>
    <mergeCell ref="A39:C39"/>
    <mergeCell ref="A40:C40"/>
    <mergeCell ref="A41:C41"/>
    <mergeCell ref="A36:C36"/>
    <mergeCell ref="A37:C37"/>
    <mergeCell ref="A44:C44"/>
    <mergeCell ref="A45:C45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F41"/>
  <sheetViews>
    <sheetView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125" style="0" customWidth="1"/>
    <col min="6" max="6" width="16.25390625" style="0" customWidth="1"/>
  </cols>
  <sheetData>
    <row r="1" ht="14.25">
      <c r="A1" s="1"/>
    </row>
    <row r="2" spans="1:4" ht="18.75">
      <c r="A2" s="167" t="s">
        <v>195</v>
      </c>
      <c r="B2" s="167"/>
      <c r="C2" s="167"/>
      <c r="D2" s="167"/>
    </row>
    <row r="3" spans="1:4" ht="18.75">
      <c r="A3" s="130"/>
      <c r="B3" s="130"/>
      <c r="C3" s="130"/>
      <c r="D3" s="212" t="s">
        <v>325</v>
      </c>
    </row>
    <row r="4" spans="1:4" ht="14.25">
      <c r="A4" s="104" t="s">
        <v>216</v>
      </c>
      <c r="B4" s="11"/>
      <c r="C4" s="11"/>
      <c r="D4" s="105" t="s">
        <v>1</v>
      </c>
    </row>
    <row r="5" spans="1:4" ht="24.75" customHeight="1">
      <c r="A5" s="196" t="s">
        <v>196</v>
      </c>
      <c r="B5" s="195" t="s">
        <v>197</v>
      </c>
      <c r="C5" s="195"/>
      <c r="D5" s="195"/>
    </row>
    <row r="6" spans="1:4" ht="27.75" customHeight="1">
      <c r="A6" s="196"/>
      <c r="B6" s="13" t="s">
        <v>82</v>
      </c>
      <c r="C6" s="14" t="s">
        <v>86</v>
      </c>
      <c r="D6" s="14" t="s">
        <v>87</v>
      </c>
    </row>
    <row r="7" spans="1:4" ht="14.25">
      <c r="A7" s="100" t="s">
        <v>198</v>
      </c>
      <c r="B7" s="18">
        <f aca="true" t="shared" si="0" ref="B7:B12">C7+D7</f>
        <v>14211023</v>
      </c>
      <c r="C7" s="101">
        <f>C8+C14+C27</f>
        <v>13892623</v>
      </c>
      <c r="D7" s="19">
        <f>D14+D8+D27</f>
        <v>318400</v>
      </c>
    </row>
    <row r="8" spans="1:4" ht="14.25">
      <c r="A8" s="34" t="s">
        <v>88</v>
      </c>
      <c r="B8" s="18">
        <f t="shared" si="0"/>
        <v>8560018</v>
      </c>
      <c r="C8" s="102">
        <f>C9+C10+C11+C12</f>
        <v>8560018</v>
      </c>
      <c r="D8" s="17"/>
    </row>
    <row r="9" spans="1:4" ht="14.25">
      <c r="A9" s="17" t="s">
        <v>280</v>
      </c>
      <c r="B9" s="18">
        <f t="shared" si="0"/>
        <v>6739522</v>
      </c>
      <c r="C9" s="76">
        <v>6739522</v>
      </c>
      <c r="D9" s="17"/>
    </row>
    <row r="10" spans="1:4" ht="14.25">
      <c r="A10" s="17" t="s">
        <v>279</v>
      </c>
      <c r="B10" s="18">
        <f t="shared" si="0"/>
        <v>296880</v>
      </c>
      <c r="C10" s="76">
        <v>296880</v>
      </c>
      <c r="D10" s="17"/>
    </row>
    <row r="11" spans="1:4" ht="14.25">
      <c r="A11" s="17" t="s">
        <v>281</v>
      </c>
      <c r="B11" s="18">
        <f t="shared" si="0"/>
        <v>742667</v>
      </c>
      <c r="C11" s="76">
        <v>742667</v>
      </c>
      <c r="D11" s="17"/>
    </row>
    <row r="12" spans="1:4" ht="14.25">
      <c r="A12" s="17" t="s">
        <v>282</v>
      </c>
      <c r="B12" s="18">
        <f t="shared" si="0"/>
        <v>780949</v>
      </c>
      <c r="C12" s="76">
        <v>780949</v>
      </c>
      <c r="D12" s="17"/>
    </row>
    <row r="13" spans="1:4" ht="14.25">
      <c r="A13" s="34"/>
      <c r="B13" s="18"/>
      <c r="C13" s="102"/>
      <c r="D13" s="17"/>
    </row>
    <row r="14" spans="1:4" ht="14.25">
      <c r="A14" s="34" t="s">
        <v>89</v>
      </c>
      <c r="B14" s="18">
        <f>C14+D14</f>
        <v>3182000</v>
      </c>
      <c r="C14" s="102">
        <f>C15+C16+C17+C18+C19+C20+C21+C22+C23+C24+C25</f>
        <v>2863600</v>
      </c>
      <c r="D14" s="112">
        <v>318400</v>
      </c>
    </row>
    <row r="15" spans="1:4" ht="14.25">
      <c r="A15" s="17" t="s">
        <v>283</v>
      </c>
      <c r="B15" s="18">
        <f aca="true" t="shared" si="1" ref="B15:B25">C15+D15</f>
        <v>275000</v>
      </c>
      <c r="C15" s="76">
        <v>275000</v>
      </c>
      <c r="D15" s="76"/>
    </row>
    <row r="16" spans="1:4" ht="14.25">
      <c r="A16" s="17" t="s">
        <v>284</v>
      </c>
      <c r="B16" s="18">
        <f t="shared" si="1"/>
        <v>40000</v>
      </c>
      <c r="C16" s="76">
        <v>40000</v>
      </c>
      <c r="D16" s="76"/>
    </row>
    <row r="17" spans="1:4" ht="14.25">
      <c r="A17" s="17" t="s">
        <v>285</v>
      </c>
      <c r="B17" s="18">
        <f t="shared" si="1"/>
        <v>30000</v>
      </c>
      <c r="C17" s="76">
        <v>30000</v>
      </c>
      <c r="D17" s="76"/>
    </row>
    <row r="18" spans="1:4" ht="14.25">
      <c r="A18" s="17" t="s">
        <v>286</v>
      </c>
      <c r="B18" s="18">
        <f t="shared" si="1"/>
        <v>160000</v>
      </c>
      <c r="C18" s="76">
        <v>160000</v>
      </c>
      <c r="D18" s="76"/>
    </row>
    <row r="19" spans="1:4" ht="14.25">
      <c r="A19" s="17" t="s">
        <v>287</v>
      </c>
      <c r="B19" s="18">
        <f t="shared" si="1"/>
        <v>140000</v>
      </c>
      <c r="C19" s="76">
        <v>140000</v>
      </c>
      <c r="D19" s="76"/>
    </row>
    <row r="20" spans="1:4" ht="14.25">
      <c r="A20" s="17" t="s">
        <v>288</v>
      </c>
      <c r="B20" s="18">
        <f t="shared" si="1"/>
        <v>30000</v>
      </c>
      <c r="C20" s="76">
        <v>30000</v>
      </c>
      <c r="D20" s="76"/>
    </row>
    <row r="21" spans="1:6" ht="14.25">
      <c r="A21" s="17" t="s">
        <v>289</v>
      </c>
      <c r="B21" s="18">
        <f t="shared" si="1"/>
        <v>280000</v>
      </c>
      <c r="C21" s="76">
        <v>280000</v>
      </c>
      <c r="D21" s="76"/>
      <c r="F21" s="121"/>
    </row>
    <row r="22" spans="1:4" ht="14.25">
      <c r="A22" s="17" t="s">
        <v>290</v>
      </c>
      <c r="B22" s="18">
        <f t="shared" si="1"/>
        <v>230000</v>
      </c>
      <c r="C22" s="76">
        <v>230000</v>
      </c>
      <c r="D22" s="76"/>
    </row>
    <row r="23" spans="1:4" ht="14.25">
      <c r="A23" s="17" t="s">
        <v>291</v>
      </c>
      <c r="B23" s="18">
        <f t="shared" si="1"/>
        <v>160000</v>
      </c>
      <c r="C23" s="76">
        <v>160000</v>
      </c>
      <c r="D23" s="76"/>
    </row>
    <row r="24" spans="1:4" ht="14.25">
      <c r="A24" s="17" t="s">
        <v>292</v>
      </c>
      <c r="B24" s="18">
        <f t="shared" si="1"/>
        <v>228600</v>
      </c>
      <c r="C24" s="76">
        <v>228600</v>
      </c>
      <c r="D24" s="76"/>
    </row>
    <row r="25" spans="1:4" ht="14.25">
      <c r="A25" s="17" t="s">
        <v>293</v>
      </c>
      <c r="B25" s="18">
        <f t="shared" si="1"/>
        <v>1608400</v>
      </c>
      <c r="C25" s="76">
        <v>1290000</v>
      </c>
      <c r="D25" s="76">
        <v>318400</v>
      </c>
    </row>
    <row r="26" spans="1:4" ht="14.25">
      <c r="A26" s="34"/>
      <c r="B26" s="18"/>
      <c r="C26" s="102"/>
      <c r="D26" s="112"/>
    </row>
    <row r="27" spans="1:4" ht="14.25">
      <c r="A27" s="34" t="s">
        <v>90</v>
      </c>
      <c r="B27" s="18">
        <f>C27+D27</f>
        <v>2469005</v>
      </c>
      <c r="C27" s="102">
        <f>C28+C29+C30+C31</f>
        <v>2469005</v>
      </c>
      <c r="D27" s="17"/>
    </row>
    <row r="28" spans="1:4" ht="14.25">
      <c r="A28" s="17" t="s">
        <v>294</v>
      </c>
      <c r="B28" s="18">
        <f>C28+D28</f>
        <v>1124234</v>
      </c>
      <c r="C28" s="76">
        <v>1124234</v>
      </c>
      <c r="D28" s="17"/>
    </row>
    <row r="29" spans="1:4" ht="14.25">
      <c r="A29" s="17" t="s">
        <v>295</v>
      </c>
      <c r="B29" s="18">
        <f>C29+D29</f>
        <v>10476</v>
      </c>
      <c r="C29" s="76">
        <v>10476</v>
      </c>
      <c r="D29" s="17"/>
    </row>
    <row r="30" spans="1:4" ht="14.25">
      <c r="A30" s="17" t="s">
        <v>296</v>
      </c>
      <c r="B30" s="18">
        <f>C30+D30</f>
        <v>471181</v>
      </c>
      <c r="C30" s="76">
        <v>471181</v>
      </c>
      <c r="D30" s="17"/>
    </row>
    <row r="31" spans="1:4" ht="14.25">
      <c r="A31" s="17" t="s">
        <v>297</v>
      </c>
      <c r="B31" s="18">
        <f>C31+D31</f>
        <v>863114</v>
      </c>
      <c r="C31" s="76">
        <v>863114</v>
      </c>
      <c r="D31" s="17"/>
    </row>
    <row r="32" spans="1:4" ht="14.25">
      <c r="A32" s="34"/>
      <c r="B32" s="18"/>
      <c r="C32" s="102"/>
      <c r="D32" s="17"/>
    </row>
    <row r="33" spans="1:4" ht="14.25">
      <c r="A33" s="34"/>
      <c r="B33" s="18"/>
      <c r="C33" s="102"/>
      <c r="D33" s="17"/>
    </row>
    <row r="34" spans="1:4" ht="14.25">
      <c r="A34" s="34" t="s">
        <v>91</v>
      </c>
      <c r="B34" s="18"/>
      <c r="C34" s="103"/>
      <c r="D34" s="17"/>
    </row>
    <row r="35" spans="1:4" ht="14.25">
      <c r="A35" s="34"/>
      <c r="B35" s="18"/>
      <c r="C35" s="103"/>
      <c r="D35" s="17"/>
    </row>
    <row r="36" spans="1:4" ht="14.25">
      <c r="A36" s="34" t="s">
        <v>92</v>
      </c>
      <c r="B36" s="18"/>
      <c r="C36" s="103"/>
      <c r="D36" s="17"/>
    </row>
    <row r="37" spans="1:4" ht="14.25">
      <c r="A37" s="34"/>
      <c r="B37" s="18"/>
      <c r="C37" s="103"/>
      <c r="D37" s="17"/>
    </row>
    <row r="38" spans="1:4" ht="14.25">
      <c r="A38" s="34" t="s">
        <v>93</v>
      </c>
      <c r="B38" s="18"/>
      <c r="C38" s="102"/>
      <c r="D38" s="17"/>
    </row>
    <row r="39" spans="1:4" ht="14.25">
      <c r="A39" s="34"/>
      <c r="B39" s="18"/>
      <c r="C39" s="102"/>
      <c r="D39" s="17"/>
    </row>
    <row r="40" spans="1:4" ht="14.25">
      <c r="A40" s="34" t="s">
        <v>79</v>
      </c>
      <c r="B40" s="18"/>
      <c r="C40" s="102"/>
      <c r="D40" s="17"/>
    </row>
    <row r="41" spans="1:4" ht="14.25">
      <c r="A41" s="34"/>
      <c r="B41" s="18"/>
      <c r="C41" s="102"/>
      <c r="D41" s="17"/>
    </row>
  </sheetData>
  <sheetProtection/>
  <mergeCells count="3">
    <mergeCell ref="A2:D2"/>
    <mergeCell ref="B5:D5"/>
    <mergeCell ref="A5:A6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0"/>
  <sheetViews>
    <sheetView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41.125" style="0" customWidth="1"/>
    <col min="2" max="2" width="13.75390625" style="0" customWidth="1"/>
    <col min="3" max="3" width="12.75390625" style="0" customWidth="1"/>
    <col min="4" max="4" width="12.00390625" style="0" customWidth="1"/>
  </cols>
  <sheetData>
    <row r="1" ht="14.25">
      <c r="A1" s="1"/>
    </row>
    <row r="2" spans="1:4" ht="18.75">
      <c r="A2" s="167" t="s">
        <v>199</v>
      </c>
      <c r="B2" s="167"/>
      <c r="C2" s="167"/>
      <c r="D2" s="167"/>
    </row>
    <row r="3" spans="1:4" ht="18.75">
      <c r="A3" s="130"/>
      <c r="B3" s="130"/>
      <c r="C3" s="130"/>
      <c r="D3" s="215" t="s">
        <v>326</v>
      </c>
    </row>
    <row r="4" spans="1:4" ht="21" customHeight="1">
      <c r="A4" s="127" t="s">
        <v>52</v>
      </c>
      <c r="B4" s="11"/>
      <c r="C4" s="11"/>
      <c r="D4" s="128" t="s">
        <v>1</v>
      </c>
    </row>
    <row r="5" spans="1:4" ht="24.75" customHeight="1">
      <c r="A5" s="197" t="s">
        <v>274</v>
      </c>
      <c r="B5" s="195" t="s">
        <v>197</v>
      </c>
      <c r="C5" s="195"/>
      <c r="D5" s="195"/>
    </row>
    <row r="6" spans="1:4" ht="27.75" customHeight="1">
      <c r="A6" s="196"/>
      <c r="B6" s="13" t="s">
        <v>82</v>
      </c>
      <c r="C6" s="14" t="s">
        <v>86</v>
      </c>
      <c r="D6" s="14" t="s">
        <v>87</v>
      </c>
    </row>
    <row r="7" spans="1:4" ht="14.25">
      <c r="A7" s="15" t="s">
        <v>198</v>
      </c>
      <c r="B7" s="122">
        <f>C7+D7</f>
        <v>1950200</v>
      </c>
      <c r="C7" s="122">
        <f>C8+C10+C21+C23+C25+C27+C29</f>
        <v>1950200</v>
      </c>
      <c r="D7" s="16"/>
    </row>
    <row r="8" spans="1:4" ht="14.25">
      <c r="A8" s="17" t="s">
        <v>88</v>
      </c>
      <c r="B8" s="125"/>
      <c r="C8" s="123"/>
      <c r="D8" s="17"/>
    </row>
    <row r="9" spans="1:4" ht="14.25">
      <c r="A9" s="17"/>
      <c r="B9" s="125"/>
      <c r="C9" s="123"/>
      <c r="D9" s="17"/>
    </row>
    <row r="10" spans="1:4" ht="14.25">
      <c r="A10" s="17" t="s">
        <v>89</v>
      </c>
      <c r="B10" s="125">
        <f>C10+D10</f>
        <v>1950200</v>
      </c>
      <c r="C10" s="123">
        <f>C11+C12+C13+C14+C15+C16+C17+C18+C19</f>
        <v>1950200</v>
      </c>
      <c r="D10" s="17"/>
    </row>
    <row r="11" spans="1:4" ht="14.25">
      <c r="A11" s="113" t="s">
        <v>298</v>
      </c>
      <c r="B11" s="125"/>
      <c r="C11" s="124">
        <v>415200</v>
      </c>
      <c r="D11" s="17"/>
    </row>
    <row r="12" spans="1:4" ht="14.25">
      <c r="A12" s="113" t="s">
        <v>299</v>
      </c>
      <c r="B12" s="125"/>
      <c r="C12" s="124">
        <v>160000</v>
      </c>
      <c r="D12" s="17"/>
    </row>
    <row r="13" spans="1:4" ht="14.25">
      <c r="A13" s="113" t="s">
        <v>300</v>
      </c>
      <c r="B13" s="125"/>
      <c r="C13" s="124">
        <v>200000</v>
      </c>
      <c r="D13" s="17"/>
    </row>
    <row r="14" spans="1:4" ht="14.25">
      <c r="A14" s="113" t="s">
        <v>301</v>
      </c>
      <c r="B14" s="125"/>
      <c r="C14" s="124">
        <v>160000</v>
      </c>
      <c r="D14" s="17"/>
    </row>
    <row r="15" spans="1:4" ht="14.25">
      <c r="A15" s="113" t="s">
        <v>302</v>
      </c>
      <c r="B15" s="125"/>
      <c r="C15" s="124">
        <v>160000</v>
      </c>
      <c r="D15" s="17"/>
    </row>
    <row r="16" spans="1:4" ht="14.25">
      <c r="A16" s="117" t="s">
        <v>303</v>
      </c>
      <c r="B16" s="125"/>
      <c r="C16" s="124">
        <v>100000</v>
      </c>
      <c r="D16" s="17"/>
    </row>
    <row r="17" spans="1:4" ht="14.25">
      <c r="A17" s="117" t="s">
        <v>304</v>
      </c>
      <c r="B17" s="125"/>
      <c r="C17" s="124">
        <v>200000</v>
      </c>
      <c r="D17" s="17"/>
    </row>
    <row r="18" spans="1:4" ht="14.25">
      <c r="A18" s="117" t="s">
        <v>305</v>
      </c>
      <c r="B18" s="125"/>
      <c r="C18" s="124">
        <v>100000</v>
      </c>
      <c r="D18" s="17"/>
    </row>
    <row r="19" spans="1:4" ht="14.25">
      <c r="A19" s="117" t="s">
        <v>306</v>
      </c>
      <c r="B19" s="125"/>
      <c r="C19" s="124">
        <v>455000</v>
      </c>
      <c r="D19" s="17"/>
    </row>
    <row r="20" spans="1:4" ht="14.25">
      <c r="A20" s="117"/>
      <c r="B20" s="126"/>
      <c r="C20" s="18"/>
      <c r="D20" s="17"/>
    </row>
    <row r="21" spans="1:4" ht="14.25">
      <c r="A21" s="17" t="s">
        <v>90</v>
      </c>
      <c r="B21" s="126"/>
      <c r="C21" s="18"/>
      <c r="D21" s="17"/>
    </row>
    <row r="22" spans="1:4" ht="14.25">
      <c r="A22" s="17"/>
      <c r="B22" s="16"/>
      <c r="C22" s="18"/>
      <c r="D22" s="17"/>
    </row>
    <row r="23" spans="1:4" ht="14.25">
      <c r="A23" s="17" t="s">
        <v>91</v>
      </c>
      <c r="B23" s="16"/>
      <c r="C23" s="17"/>
      <c r="D23" s="17"/>
    </row>
    <row r="24" spans="1:4" ht="14.25">
      <c r="A24" s="17"/>
      <c r="B24" s="16"/>
      <c r="C24" s="17"/>
      <c r="D24" s="17"/>
    </row>
    <row r="25" spans="1:4" ht="14.25">
      <c r="A25" s="17" t="s">
        <v>92</v>
      </c>
      <c r="B25" s="16"/>
      <c r="C25" s="17"/>
      <c r="D25" s="17"/>
    </row>
    <row r="26" spans="1:4" ht="14.25">
      <c r="A26" s="17"/>
      <c r="B26" s="16"/>
      <c r="C26" s="17"/>
      <c r="D26" s="17"/>
    </row>
    <row r="27" spans="1:4" ht="14.25">
      <c r="A27" s="17" t="s">
        <v>93</v>
      </c>
      <c r="B27" s="16"/>
      <c r="C27" s="18"/>
      <c r="D27" s="17"/>
    </row>
    <row r="28" spans="1:4" ht="14.25">
      <c r="A28" s="17"/>
      <c r="B28" s="16"/>
      <c r="C28" s="18"/>
      <c r="D28" s="17"/>
    </row>
    <row r="29" spans="1:4" ht="14.25">
      <c r="A29" s="17" t="s">
        <v>79</v>
      </c>
      <c r="B29" s="16"/>
      <c r="C29" s="18"/>
      <c r="D29" s="17"/>
    </row>
    <row r="30" spans="1:4" ht="14.25">
      <c r="A30" s="17"/>
      <c r="B30" s="18"/>
      <c r="C30" s="18"/>
      <c r="D30" s="17"/>
    </row>
  </sheetData>
  <sheetProtection/>
  <mergeCells count="3">
    <mergeCell ref="A2:D2"/>
    <mergeCell ref="B5:D5"/>
    <mergeCell ref="A5:A6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2018-02-01T11:58:40Z</cp:lastPrinted>
  <dcterms:created xsi:type="dcterms:W3CDTF">2011-09-13T11:12:31Z</dcterms:created>
  <dcterms:modified xsi:type="dcterms:W3CDTF">2018-02-01T11:59:21Z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