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tabRatio="750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<sst xmlns="http://schemas.openxmlformats.org/spreadsheetml/2006/main" count="426" uniqueCount="291">
  <si>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</si>
  <si>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</si>
  <si>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</si>
  <si>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</si>
  <si>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</si>
  <si>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</si>
  <si>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</si>
  <si>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</si>
  <si>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</si>
  <si>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</si>
  <si>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</si>
  <si>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</si>
  <si>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</si>
  <si>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</si>
  <si>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</si>
  <si>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</si>
  <si>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</si>
  <si>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</si>
  <si>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</si>
  <si>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</si>
  <si>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</si>
  <si>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</si>
  <si>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</si>
  <si>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</si>
  <si>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</si>
  <si>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</si>
  <si>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</si>
  <si>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</si>
  <si>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</si>
  <si>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</si>
  <si>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</si>
  <si>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</si>
  <si>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</si>
  <si>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</si>
  <si>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</si>
  <si>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</si>
  <si>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</si>
  <si>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</si>
  <si>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</si>
  <si>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</si>
  <si>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</si>
  <si>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</si>
  <si>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</si>
  <si>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</si>
  <si>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</si>
  <si>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</si>
  <si>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</si>
  <si>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</si>
  <si>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</si>
  <si>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</si>
  <si>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</si>
  <si>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</si>
  <si>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</si>
  <si>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</si>
  <si>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</si>
  <si>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</si>
  <si>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</si>
  <si>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</si>
  <si>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</si>
  <si>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</si>
  <si>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</si>
  <si>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</si>
  <si>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</si>
  <si>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</si>
  <si>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</si>
  <si>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</si>
  <si>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</si>
  <si>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</si>
  <si>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</si>
  <si>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</si>
  <si>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</si>
  <si>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</si>
  <si>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</si>
  <si>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</si>
  <si>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</si>
  <si>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</si>
  <si>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</si>
  <si>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</si>
  <si>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</si>
  <si>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</si>
  <si>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</si>
  <si>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</si>
  <si>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</si>
  <si>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</si>
  <si>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</si>
  <si>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</si>
  <si>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</si>
  <si>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</si>
  <si>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</si>
  <si>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</si>
  <si>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</si>
  <si>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</si>
  <si>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</si>
  <si>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</si>
  <si>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</si>
  <si>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</si>
  <si>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</si>
  <si>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基本建设支出</t>
  </si>
  <si>
    <t>其他资本性支出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</si>
  <si>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</si>
  <si>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</si>
  <si>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</si>
  <si>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</si>
  <si>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</si>
  <si>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</si>
  <si>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</si>
  <si>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</si>
  <si>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</si>
  <si>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</si>
  <si>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</si>
  <si>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</si>
  <si>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</si>
  <si>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</si>
  <si>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</si>
  <si>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</si>
  <si>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</si>
  <si>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</si>
  <si>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</si>
  <si>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</si>
  <si>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</si>
  <si>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</si>
  <si>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</si>
  <si>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</si>
  <si>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</si>
  <si>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</si>
  <si>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</si>
  <si>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</si>
  <si>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</si>
  <si>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</si>
  <si>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</si>
  <si>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</si>
  <si>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</si>
  <si>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</si>
  <si>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</si>
  <si>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</si>
  <si>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</si>
  <si>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</si>
  <si>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</si>
  <si>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</si>
  <si>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</si>
  <si>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</si>
  <si>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</si>
  <si>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</si>
  <si>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</si>
  <si>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</si>
  <si>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</si>
  <si>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</si>
  <si>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</si>
  <si>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</si>
  <si>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</si>
  <si>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</si>
  <si>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</si>
  <si>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</si>
  <si>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</si>
  <si>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</si>
  <si>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</si>
  <si>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</si>
  <si>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</si>
  <si>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</si>
  <si>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</si>
  <si>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</si>
  <si>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</si>
  <si>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</si>
  <si>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</si>
  <si>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</si>
  <si>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</si>
  <si>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</si>
  <si>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</si>
  <si>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</si>
  <si>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</si>
  <si>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</si>
  <si>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</si>
  <si>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</si>
  <si>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</si>
  <si>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</si>
  <si>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</si>
  <si>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</si>
  <si>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</si>
  <si>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</si>
  <si>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</si>
  <si>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</si>
  <si>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</si>
  <si>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</si>
  <si>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</si>
  <si>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</si>
  <si>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</si>
  <si>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</si>
  <si>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</si>
  <si>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</si>
  <si>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</si>
  <si>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</si>
  <si>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</si>
  <si>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</si>
  <si>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</si>
  <si>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</si>
  <si>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</si>
  <si>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</si>
  <si>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</si>
  <si>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</si>
  <si>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</si>
  <si>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</si>
  <si>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</si>
  <si>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</si>
  <si>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</si>
  <si>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</si>
  <si>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</si>
  <si>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</si>
  <si>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</si>
  <si>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</si>
  <si>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</si>
  <si>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</si>
  <si>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</si>
  <si>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</si>
  <si>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</si>
  <si>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</si>
  <si>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</si>
  <si>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</si>
  <si>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</si>
  <si>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</si>
  <si>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</si>
  <si>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</si>
  <si>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</si>
  <si>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</si>
  <si>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</si>
  <si>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</si>
  <si>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</si>
  <si>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其他一般公共服务支出</t>
  </si>
  <si>
    <r>
      <t>208</t>
    </r>
    <r>
      <rPr>
        <sz val="11"/>
        <color indexed="8"/>
        <rFont val="宋体"/>
        <family val="0"/>
      </rPr>
      <t>0502</t>
    </r>
  </si>
  <si>
    <t>事业单位离退休</t>
  </si>
  <si>
    <r>
      <t>208</t>
    </r>
    <r>
      <rPr>
        <sz val="11"/>
        <color indexed="8"/>
        <rFont val="宋体"/>
        <family val="0"/>
      </rPr>
      <t>0505</t>
    </r>
  </si>
  <si>
    <t>机关事业单位基本养老保险缴费支出</t>
  </si>
  <si>
    <r>
      <t>210</t>
    </r>
    <r>
      <rPr>
        <sz val="11"/>
        <color indexed="8"/>
        <rFont val="宋体"/>
        <family val="0"/>
      </rPr>
      <t>1102</t>
    </r>
  </si>
  <si>
    <t>事业单位医疗</t>
  </si>
  <si>
    <r>
      <t>213</t>
    </r>
    <r>
      <rPr>
        <sz val="11"/>
        <color indexed="8"/>
        <rFont val="宋体"/>
        <family val="0"/>
      </rPr>
      <t>0303</t>
    </r>
  </si>
  <si>
    <t>机关服务</t>
  </si>
  <si>
    <r>
      <t>213</t>
    </r>
    <r>
      <rPr>
        <sz val="11"/>
        <color indexed="8"/>
        <rFont val="宋体"/>
        <family val="0"/>
      </rPr>
      <t>0304</t>
    </r>
  </si>
  <si>
    <t>水利行业业务管理</t>
  </si>
  <si>
    <r>
      <t>213</t>
    </r>
    <r>
      <rPr>
        <sz val="11"/>
        <color indexed="8"/>
        <rFont val="宋体"/>
        <family val="0"/>
      </rPr>
      <t>0305</t>
    </r>
  </si>
  <si>
    <t>水利工程建设</t>
  </si>
  <si>
    <r>
      <t>213</t>
    </r>
    <r>
      <rPr>
        <sz val="11"/>
        <color indexed="8"/>
        <rFont val="宋体"/>
        <family val="0"/>
      </rPr>
      <t>0306</t>
    </r>
  </si>
  <si>
    <t>水利工程运行与维护</t>
  </si>
  <si>
    <t>2080502</t>
  </si>
  <si>
    <t>2080505</t>
  </si>
  <si>
    <t>2101102</t>
  </si>
  <si>
    <t>2130303</t>
  </si>
  <si>
    <t>2130304</t>
  </si>
  <si>
    <t>2130305</t>
  </si>
  <si>
    <t>2130306</t>
  </si>
  <si>
    <t>其他一般公共服务支出</t>
  </si>
  <si>
    <t>事业单位离退休</t>
  </si>
  <si>
    <t>机关事业单位基本养老保险缴费支出</t>
  </si>
  <si>
    <t>事业单位医疗</t>
  </si>
  <si>
    <t>机关服务</t>
  </si>
  <si>
    <t>水利行业业务管理</t>
  </si>
  <si>
    <t>水利工程建设</t>
  </si>
  <si>
    <t>水利工程运行与维护</t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</si>
  <si>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</si>
  <si>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</si>
  <si>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</si>
  <si>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</si>
  <si>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</si>
  <si>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</si>
  <si>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</si>
  <si>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</si>
  <si>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</si>
  <si>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</si>
  <si>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</si>
  <si>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</si>
  <si>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</si>
  <si>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</si>
  <si>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</si>
  <si>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</si>
  <si>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退休费</t>
  </si>
  <si>
    <t xml:space="preserve">  其他对个人和家庭的补助</t>
  </si>
  <si>
    <t>2018年韶关市区防洪堤三期工程</t>
  </si>
  <si>
    <t>市区河堤养护、三防仓库运行管理、省轻舟三大队及市轻舟应急大队运行管理与年度训练、三防物资与轻舟物资维护保养补充及三防仓库修缮。为市民的生命财产安全和韶关的经济发展及建设提供有力的保障。</t>
  </si>
  <si>
    <t>2018年度运行维护养护</t>
  </si>
  <si>
    <t>主要用于韶关市区防洪堤三期工程前期工作相关款项支出，提高韶关市区抵御洪涝灾害的能力，保护当地人民生命财产安全。</t>
  </si>
  <si>
    <r>
      <t>绩效目标　　　　　　　　　　</t>
    </r>
    <r>
      <rPr>
        <sz val="9"/>
        <rFont val="宋体"/>
        <family val="0"/>
      </rPr>
      <t>（简略表述项目实施的内容及目的）</t>
    </r>
  </si>
  <si>
    <t>　维修（护）费</t>
  </si>
  <si>
    <t>　基础设施建设</t>
  </si>
  <si>
    <t>此表为空</t>
  </si>
  <si>
    <t>单位名称：韶关市防洪管理中心</t>
  </si>
  <si>
    <t>单位名称：韶关市防洪管理中心</t>
  </si>
  <si>
    <t xml:space="preserve">单位名称：  韶关市防洪管理中心  </t>
  </si>
  <si>
    <r>
      <t>2018</t>
    </r>
    <r>
      <rPr>
        <sz val="9"/>
        <rFont val="宋体"/>
        <family val="0"/>
      </rPr>
      <t>年预算</t>
    </r>
  </si>
  <si>
    <t>一般公共预算项目支出</t>
  </si>
  <si>
    <t>债务利息及费用支出</t>
  </si>
  <si>
    <t xml:space="preserve">经济分类科目编码  </t>
  </si>
  <si>
    <t>科目名称                 （到款级）</t>
  </si>
  <si>
    <t>科目名称                          （到款级）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</si>
</sst>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4" xfId="42" applyFont="1" applyFill="1" applyBorder="1" applyAlignment="1">
      <alignment horizontal="center" vertical="center" wrapText="1" shrinkToFit="1"/>
      <protection/>
    </xf>
    <xf numFmtId="0" fontId="1" fillId="24" borderId="14" xfId="42" applyFont="1" applyFill="1" applyBorder="1" applyAlignment="1">
      <alignment horizontal="center" vertical="center" shrinkToFit="1"/>
      <protection/>
    </xf>
    <xf numFmtId="4" fontId="1" fillId="24" borderId="14" xfId="42" applyNumberFormat="1" applyFont="1" applyFill="1" applyBorder="1" applyAlignment="1">
      <alignment horizontal="right" vertical="center" shrinkToFit="1"/>
      <protection/>
    </xf>
    <xf numFmtId="0" fontId="1" fillId="24" borderId="14" xfId="42" applyFont="1" applyFill="1" applyBorder="1" applyAlignment="1">
      <alignment horizontal="right" vertical="center" shrinkToFit="1"/>
      <protection/>
    </xf>
    <xf numFmtId="4" fontId="1" fillId="0" borderId="14" xfId="42" applyNumberFormat="1" applyFont="1" applyBorder="1" applyAlignment="1">
      <alignment horizontal="right" vertical="center" shrinkToFit="1"/>
      <protection/>
    </xf>
    <xf numFmtId="0" fontId="1" fillId="0" borderId="14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1" fillId="24" borderId="10" xfId="44" applyFont="1" applyFill="1" applyBorder="1" applyAlignment="1">
      <alignment horizontal="left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1" xfId="41" applyNumberFormat="1" applyFont="1" applyFill="1" applyBorder="1" applyAlignment="1">
      <alignment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5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wrapText="1" shrinkToFit="1"/>
    </xf>
    <xf numFmtId="4" fontId="14" fillId="0" borderId="10" xfId="41" applyNumberFormat="1" applyFont="1" applyFill="1" applyBorder="1" applyAlignment="1">
      <alignment vertical="center"/>
    </xf>
    <xf numFmtId="0" fontId="14" fillId="0" borderId="16" xfId="41" applyNumberFormat="1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vertical="center" wrapText="1"/>
    </xf>
    <xf numFmtId="176" fontId="7" fillId="24" borderId="10" xfId="0" applyNumberFormat="1" applyFont="1" applyFill="1" applyBorder="1" applyAlignment="1">
      <alignment horizontal="right" vertical="center" shrinkToFit="1"/>
    </xf>
    <xf numFmtId="4" fontId="18" fillId="24" borderId="10" xfId="46" applyNumberFormat="1" applyFont="1" applyFill="1" applyBorder="1" applyAlignment="1">
      <alignment vertical="center"/>
      <protection/>
    </xf>
    <xf numFmtId="176" fontId="18" fillId="24" borderId="10" xfId="46" applyNumberFormat="1" applyFont="1" applyFill="1" applyBorder="1" applyAlignment="1">
      <alignment vertical="center"/>
      <protection/>
    </xf>
    <xf numFmtId="43" fontId="5" fillId="24" borderId="10" xfId="58" applyFont="1" applyFill="1" applyBorder="1" applyAlignment="1">
      <alignment horizontal="right" vertical="center" shrinkToFit="1"/>
    </xf>
    <xf numFmtId="43" fontId="0" fillId="0" borderId="10" xfId="58" applyFont="1" applyBorder="1" applyAlignment="1">
      <alignment horizontal="center" vertical="center"/>
    </xf>
    <xf numFmtId="43" fontId="0" fillId="0" borderId="10" xfId="58" applyFont="1" applyBorder="1" applyAlignment="1">
      <alignment vertical="center"/>
    </xf>
    <xf numFmtId="0" fontId="5" fillId="0" borderId="17" xfId="47" applyFont="1" applyBorder="1" applyAlignment="1">
      <alignment/>
      <protection/>
    </xf>
    <xf numFmtId="0" fontId="5" fillId="0" borderId="17" xfId="47" applyFont="1" applyBorder="1" applyAlignment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45" applyFont="1">
      <alignment/>
      <protection/>
    </xf>
    <xf numFmtId="0" fontId="18" fillId="0" borderId="0" xfId="46" applyFont="1">
      <alignment/>
      <protection/>
    </xf>
    <xf numFmtId="0" fontId="5" fillId="0" borderId="18" xfId="42" applyFont="1" applyBorder="1" applyAlignment="1">
      <alignment/>
      <protection/>
    </xf>
    <xf numFmtId="0" fontId="5" fillId="0" borderId="18" xfId="42" applyFont="1" applyBorder="1" applyAlignment="1">
      <alignment/>
      <protection/>
    </xf>
    <xf numFmtId="0" fontId="14" fillId="0" borderId="0" xfId="40" applyNumberFormat="1" applyFont="1" applyFill="1" applyBorder="1" applyAlignment="1">
      <alignment vertical="center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9" xfId="40" applyFont="1" applyFill="1" applyBorder="1" applyAlignment="1">
      <alignment horizontal="center" vertical="center" wrapText="1" shrinkToFit="1"/>
    </xf>
    <xf numFmtId="0" fontId="23" fillId="24" borderId="14" xfId="40" applyFont="1" applyFill="1" applyBorder="1" applyAlignment="1">
      <alignment horizontal="center" vertical="center" wrapText="1" shrinkToFit="1"/>
    </xf>
    <xf numFmtId="0" fontId="1" fillId="24" borderId="20" xfId="42" applyFont="1" applyFill="1" applyBorder="1" applyAlignment="1">
      <alignment horizontal="center" vertical="center" wrapText="1" shrinkToFit="1"/>
      <protection/>
    </xf>
    <xf numFmtId="0" fontId="1" fillId="24" borderId="14" xfId="42" applyFont="1" applyFill="1" applyBorder="1" applyAlignment="1">
      <alignment horizontal="center" vertical="center" wrapText="1" shrinkToFit="1"/>
      <protection/>
    </xf>
    <xf numFmtId="49" fontId="1" fillId="24" borderId="16" xfId="44" applyNumberFormat="1" applyFont="1" applyFill="1" applyBorder="1" applyAlignment="1">
      <alignment horizontal="center" vertical="center" shrinkToFit="1"/>
      <protection/>
    </xf>
    <xf numFmtId="49" fontId="1" fillId="24" borderId="21" xfId="44" applyNumberFormat="1" applyFont="1" applyFill="1" applyBorder="1" applyAlignment="1">
      <alignment horizontal="center" vertical="center" shrinkToFit="1"/>
      <protection/>
    </xf>
    <xf numFmtId="49" fontId="1" fillId="24" borderId="22" xfId="44" applyNumberFormat="1" applyFont="1" applyFill="1" applyBorder="1" applyAlignment="1">
      <alignment horizontal="center" vertical="center" shrinkToFit="1"/>
      <protection/>
    </xf>
    <xf numFmtId="0" fontId="22" fillId="0" borderId="0" xfId="42" applyFont="1" applyAlignment="1">
      <alignment horizontal="center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20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wrapText="1" shrinkToFit="1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24" borderId="14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0" fillId="0" borderId="10" xfId="0" applyBorder="1" applyAlignment="1">
      <alignment vertical="center"/>
    </xf>
    <xf numFmtId="0" fontId="5" fillId="0" borderId="17" xfId="44" applyFont="1" applyBorder="1" applyAlignment="1">
      <alignment horizontal="left"/>
      <protection/>
    </xf>
    <xf numFmtId="0" fontId="5" fillId="0" borderId="17" xfId="44" applyFont="1" applyBorder="1" applyAlignment="1">
      <alignment horizontal="left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25" xfId="41" applyFont="1" applyFill="1" applyBorder="1" applyAlignment="1">
      <alignment horizontal="center" vertical="center" wrapText="1" shrinkToFit="1"/>
    </xf>
    <xf numFmtId="0" fontId="14" fillId="24" borderId="14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8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3" fillId="0" borderId="29" xfId="41" applyNumberFormat="1" applyFont="1" applyFill="1" applyBorder="1" applyAlignment="1">
      <alignment horizontal="center" vertical="center" shrinkToFit="1"/>
    </xf>
    <xf numFmtId="0" fontId="13" fillId="0" borderId="30" xfId="41" applyNumberFormat="1" applyFont="1" applyFill="1" applyBorder="1" applyAlignment="1">
      <alignment horizontal="center" vertical="center" shrinkToFit="1"/>
    </xf>
    <xf numFmtId="0" fontId="13" fillId="0" borderId="28" xfId="41" applyNumberFormat="1" applyFont="1" applyFill="1" applyBorder="1" applyAlignment="1">
      <alignment horizontal="center" vertical="center" shrinkToFit="1"/>
    </xf>
    <xf numFmtId="0" fontId="13" fillId="0" borderId="31" xfId="41" applyNumberFormat="1" applyFont="1" applyFill="1" applyBorder="1" applyAlignment="1">
      <alignment horizontal="center" vertical="center" shrinkToFit="1"/>
    </xf>
    <xf numFmtId="0" fontId="13" fillId="0" borderId="16" xfId="41" applyNumberFormat="1" applyFont="1" applyFill="1" applyBorder="1" applyAlignment="1">
      <alignment horizontal="center"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35.00390625" style="0" customWidth="1"/>
    <col min="2" max="2" width="14.00390625" style="0" customWidth="1"/>
    <col min="3" max="3" width="23.125" style="0" bestFit="1" customWidth="1"/>
    <col min="4" max="4" width="13.75390625" style="0" customWidth="1"/>
  </cols>
  <sheetData>
    <row r="1" ht="14.25">
      <c r="A1" s="1" t="s">
        <v>0</v>
      </c>
    </row>
    <row r="2" spans="1:4" ht="18.75">
      <c r="A2" s="98" t="s">
        <v>1</v>
      </c>
      <c r="B2" s="98"/>
      <c r="C2" s="98"/>
      <c r="D2" s="98"/>
    </row>
    <row r="3" spans="1:4" ht="14.25">
      <c r="A3" s="62"/>
      <c r="B3" s="63"/>
      <c r="C3" s="63"/>
      <c r="D3" s="63"/>
    </row>
    <row r="4" spans="1:4" s="61" customFormat="1" ht="12">
      <c r="A4" s="97" t="s">
        <v>284</v>
      </c>
      <c r="B4" s="64"/>
      <c r="C4" s="64"/>
      <c r="D4" s="65" t="s">
        <v>2</v>
      </c>
    </row>
    <row r="5" spans="1:4" ht="14.25">
      <c r="A5" s="99" t="s">
        <v>3</v>
      </c>
      <c r="B5" s="100"/>
      <c r="C5" s="99" t="s">
        <v>4</v>
      </c>
      <c r="D5" s="100"/>
    </row>
    <row r="6" spans="1:4" ht="14.25">
      <c r="A6" s="66" t="s">
        <v>5</v>
      </c>
      <c r="B6" s="67" t="s">
        <v>285</v>
      </c>
      <c r="C6" s="68" t="s">
        <v>6</v>
      </c>
      <c r="D6" s="67" t="s">
        <v>285</v>
      </c>
    </row>
    <row r="7" spans="1:4" ht="14.25">
      <c r="A7" s="68" t="s">
        <v>7</v>
      </c>
      <c r="B7" s="69">
        <f>B8+B9</f>
        <v>13353361.24</v>
      </c>
      <c r="C7" s="68" t="s">
        <v>8</v>
      </c>
      <c r="D7" s="69">
        <f>SUM(D8:D16)</f>
        <v>3903684.2399999998</v>
      </c>
    </row>
    <row r="8" spans="1:4" ht="14.25">
      <c r="A8" s="68" t="s">
        <v>9</v>
      </c>
      <c r="B8" s="69">
        <v>13353361.24</v>
      </c>
      <c r="C8" s="68" t="s">
        <v>10</v>
      </c>
      <c r="D8" s="69">
        <v>2816457.92</v>
      </c>
    </row>
    <row r="9" spans="1:4" ht="14.25">
      <c r="A9" s="68" t="s">
        <v>11</v>
      </c>
      <c r="B9" s="69"/>
      <c r="C9" s="68" t="s">
        <v>12</v>
      </c>
      <c r="D9" s="69">
        <v>435500</v>
      </c>
    </row>
    <row r="10" spans="1:4" ht="14.25">
      <c r="A10" s="68" t="s">
        <v>13</v>
      </c>
      <c r="B10" s="69"/>
      <c r="C10" s="68" t="s">
        <v>14</v>
      </c>
      <c r="D10" s="69">
        <v>651726.32</v>
      </c>
    </row>
    <row r="11" spans="1:4" ht="14.25">
      <c r="A11" s="68" t="s">
        <v>15</v>
      </c>
      <c r="B11" s="70"/>
      <c r="C11" s="68" t="s">
        <v>16</v>
      </c>
      <c r="D11" s="70"/>
    </row>
    <row r="12" spans="1:4" ht="14.25">
      <c r="A12" s="68" t="s">
        <v>17</v>
      </c>
      <c r="B12" s="69"/>
      <c r="C12" s="68" t="s">
        <v>18</v>
      </c>
      <c r="D12" s="70"/>
    </row>
    <row r="13" spans="1:4" ht="14.25">
      <c r="A13" s="68" t="s">
        <v>19</v>
      </c>
      <c r="B13" s="70"/>
      <c r="C13" s="68" t="s">
        <v>20</v>
      </c>
      <c r="D13" s="69"/>
    </row>
    <row r="14" spans="1:4" ht="14.25">
      <c r="A14" s="68" t="s">
        <v>21</v>
      </c>
      <c r="B14" s="70"/>
      <c r="C14" s="68" t="s">
        <v>22</v>
      </c>
      <c r="D14" s="69"/>
    </row>
    <row r="15" spans="1:4" ht="14.25">
      <c r="A15" s="68" t="s">
        <v>23</v>
      </c>
      <c r="B15" s="70"/>
      <c r="C15" s="68" t="s">
        <v>24</v>
      </c>
      <c r="D15" s="69"/>
    </row>
    <row r="16" spans="1:4" ht="14.25">
      <c r="A16" s="68" t="s">
        <v>25</v>
      </c>
      <c r="B16" s="70"/>
      <c r="C16" s="68" t="s">
        <v>26</v>
      </c>
      <c r="D16" s="69"/>
    </row>
    <row r="17" spans="1:4" ht="14.25">
      <c r="A17" s="68" t="s">
        <v>27</v>
      </c>
      <c r="B17" s="69"/>
      <c r="C17" s="68"/>
      <c r="D17" s="71"/>
    </row>
    <row r="18" spans="1:4" ht="14.25">
      <c r="A18" s="68" t="s">
        <v>28</v>
      </c>
      <c r="B18" s="69"/>
      <c r="C18" s="68" t="s">
        <v>29</v>
      </c>
      <c r="D18" s="69">
        <f>SUM(D19:D24)</f>
        <v>9449677</v>
      </c>
    </row>
    <row r="19" spans="1:4" ht="14.25">
      <c r="A19" s="68" t="s">
        <v>30</v>
      </c>
      <c r="B19" s="69"/>
      <c r="C19" s="68" t="s">
        <v>22</v>
      </c>
      <c r="D19" s="69">
        <v>5322000</v>
      </c>
    </row>
    <row r="20" spans="1:4" ht="14.25">
      <c r="A20" s="68" t="s">
        <v>31</v>
      </c>
      <c r="B20" s="69"/>
      <c r="C20" s="68" t="s">
        <v>32</v>
      </c>
      <c r="D20" s="69"/>
    </row>
    <row r="21" spans="1:4" ht="14.25">
      <c r="A21" s="68" t="s">
        <v>33</v>
      </c>
      <c r="B21" s="69"/>
      <c r="C21" s="68" t="s">
        <v>34</v>
      </c>
      <c r="D21" s="69"/>
    </row>
    <row r="22" spans="1:4" ht="14.25">
      <c r="A22" s="68"/>
      <c r="B22" s="71"/>
      <c r="C22" s="68" t="s">
        <v>35</v>
      </c>
      <c r="D22" s="69"/>
    </row>
    <row r="23" spans="1:4" ht="14.25">
      <c r="A23" s="68"/>
      <c r="B23" s="71"/>
      <c r="C23" s="68" t="s">
        <v>36</v>
      </c>
      <c r="D23" s="69">
        <v>4127677</v>
      </c>
    </row>
    <row r="24" spans="1:4" ht="14.25">
      <c r="A24" s="68"/>
      <c r="B24" s="71"/>
      <c r="C24" s="68" t="s">
        <v>26</v>
      </c>
      <c r="D24" s="69"/>
    </row>
    <row r="25" spans="1:4" ht="14.25">
      <c r="A25" s="68"/>
      <c r="B25" s="71"/>
      <c r="C25" s="68"/>
      <c r="D25" s="71"/>
    </row>
    <row r="26" spans="1:4" ht="14.25">
      <c r="A26" s="68"/>
      <c r="B26" s="71"/>
      <c r="C26" s="68" t="s">
        <v>37</v>
      </c>
      <c r="D26" s="69"/>
    </row>
    <row r="27" spans="1:4" ht="14.25">
      <c r="A27" s="68"/>
      <c r="B27" s="71"/>
      <c r="C27" s="68"/>
      <c r="D27" s="71"/>
    </row>
    <row r="28" spans="1:4" ht="14.25">
      <c r="A28" s="68" t="s">
        <v>38</v>
      </c>
      <c r="B28" s="69">
        <f>B7+B10+B19+B20+B21</f>
        <v>13353361.24</v>
      </c>
      <c r="C28" s="66" t="s">
        <v>39</v>
      </c>
      <c r="D28" s="69">
        <f>D7+D18</f>
        <v>13353361.24</v>
      </c>
    </row>
    <row r="29" spans="1:4" ht="14.25">
      <c r="A29" s="68"/>
      <c r="B29" s="71"/>
      <c r="C29" s="68"/>
      <c r="D29" s="71"/>
    </row>
    <row r="30" spans="1:4" ht="14.25">
      <c r="A30" s="68" t="s">
        <v>40</v>
      </c>
      <c r="B30" s="69"/>
      <c r="C30" s="68" t="s">
        <v>41</v>
      </c>
      <c r="D30" s="69"/>
    </row>
    <row r="31" spans="1:4" ht="14.25">
      <c r="A31" s="68" t="s">
        <v>42</v>
      </c>
      <c r="B31" s="70"/>
      <c r="C31" s="68" t="s">
        <v>43</v>
      </c>
      <c r="D31" s="70"/>
    </row>
    <row r="32" spans="1:4" ht="14.25">
      <c r="A32" s="68" t="s">
        <v>44</v>
      </c>
      <c r="B32" s="69"/>
      <c r="C32" s="68" t="s">
        <v>45</v>
      </c>
      <c r="D32" s="70"/>
    </row>
    <row r="33" spans="1:4" ht="14.25">
      <c r="A33" s="68" t="s">
        <v>46</v>
      </c>
      <c r="B33" s="70"/>
      <c r="C33" s="68"/>
      <c r="D33" s="71"/>
    </row>
    <row r="34" spans="1:4" ht="14.25">
      <c r="A34" s="68"/>
      <c r="B34" s="71"/>
      <c r="C34" s="68"/>
      <c r="D34" s="71"/>
    </row>
    <row r="35" spans="1:4" ht="14.25">
      <c r="A35" s="68"/>
      <c r="B35" s="71"/>
      <c r="C35" s="68"/>
      <c r="D35" s="71"/>
    </row>
    <row r="36" spans="1:4" ht="14.25">
      <c r="A36" s="68" t="s">
        <v>47</v>
      </c>
      <c r="B36" s="70"/>
      <c r="C36" s="68" t="s">
        <v>48</v>
      </c>
      <c r="D36" s="71"/>
    </row>
    <row r="37" spans="1:4" ht="14.25">
      <c r="A37" s="68"/>
      <c r="B37" s="71"/>
      <c r="C37" s="68"/>
      <c r="D37" s="71"/>
    </row>
    <row r="38" spans="1:4" ht="14.25">
      <c r="A38" s="68" t="s">
        <v>49</v>
      </c>
      <c r="B38" s="69">
        <f>B28+B30+B31+B32+B33+B36</f>
        <v>13353361.24</v>
      </c>
      <c r="C38" s="66" t="s">
        <v>50</v>
      </c>
      <c r="D38" s="69">
        <f>D28+D30+D31+D32+D36</f>
        <v>13353361.24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A6" sqref="A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209</v>
      </c>
    </row>
    <row r="2" spans="1:2" ht="30" customHeight="1">
      <c r="A2" s="146" t="s">
        <v>210</v>
      </c>
      <c r="B2" s="146"/>
    </row>
    <row r="3" spans="1:2" ht="30" customHeight="1">
      <c r="A3" s="91" t="s">
        <v>282</v>
      </c>
      <c r="B3" s="8" t="s">
        <v>2</v>
      </c>
    </row>
    <row r="4" spans="1:2" ht="39" customHeight="1">
      <c r="A4" s="9" t="s">
        <v>54</v>
      </c>
      <c r="B4" s="9" t="s">
        <v>211</v>
      </c>
    </row>
    <row r="5" spans="1:2" ht="39" customHeight="1">
      <c r="A5" s="10" t="s">
        <v>212</v>
      </c>
      <c r="B5" s="87">
        <v>435500</v>
      </c>
    </row>
    <row r="6" spans="1:2" ht="39" customHeight="1">
      <c r="A6" s="11" t="s">
        <v>213</v>
      </c>
      <c r="B6" s="88">
        <f>B8+B11</f>
        <v>65000</v>
      </c>
    </row>
    <row r="7" spans="1:2" ht="39" customHeight="1">
      <c r="A7" s="7" t="s">
        <v>214</v>
      </c>
      <c r="B7" s="88"/>
    </row>
    <row r="8" spans="1:2" ht="39" customHeight="1">
      <c r="A8" s="7" t="s">
        <v>215</v>
      </c>
      <c r="B8" s="88">
        <f>B9+B10</f>
        <v>60000</v>
      </c>
    </row>
    <row r="9" spans="1:2" ht="39" customHeight="1">
      <c r="A9" s="7" t="s">
        <v>216</v>
      </c>
      <c r="B9" s="88"/>
    </row>
    <row r="10" spans="1:2" ht="39" customHeight="1">
      <c r="A10" s="7" t="s">
        <v>217</v>
      </c>
      <c r="B10" s="88">
        <v>60000</v>
      </c>
    </row>
    <row r="11" spans="1:2" ht="39" customHeight="1">
      <c r="A11" s="7" t="s">
        <v>218</v>
      </c>
      <c r="B11" s="88">
        <v>5000</v>
      </c>
    </row>
    <row r="12" spans="1:2" ht="14.25">
      <c r="A12" s="147" t="s">
        <v>219</v>
      </c>
      <c r="B12" s="147"/>
    </row>
    <row r="13" spans="1:2" ht="14.25">
      <c r="A13" s="12" t="s">
        <v>220</v>
      </c>
      <c r="B13" s="12"/>
    </row>
    <row r="14" spans="1:2" ht="37.5" customHeight="1">
      <c r="A14" s="148" t="s">
        <v>221</v>
      </c>
      <c r="B14" s="148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222</v>
      </c>
    </row>
    <row r="2" spans="1:7" ht="24">
      <c r="A2" s="153" t="s">
        <v>223</v>
      </c>
      <c r="B2" s="154"/>
      <c r="C2" s="154"/>
      <c r="D2" s="154"/>
      <c r="E2" s="154"/>
      <c r="F2" s="154"/>
      <c r="G2" s="154"/>
    </row>
    <row r="3" spans="1:7" ht="15">
      <c r="A3" s="89" t="s">
        <v>282</v>
      </c>
      <c r="B3" s="90"/>
      <c r="C3" s="90"/>
      <c r="D3" s="2"/>
      <c r="E3" s="2"/>
      <c r="F3" s="2"/>
      <c r="G3" s="3" t="s">
        <v>53</v>
      </c>
    </row>
    <row r="4" spans="1:7" ht="21" customHeight="1">
      <c r="A4" s="149" t="s">
        <v>224</v>
      </c>
      <c r="B4" s="149"/>
      <c r="C4" s="149"/>
      <c r="D4" s="149"/>
      <c r="E4" s="149" t="s">
        <v>225</v>
      </c>
      <c r="F4" s="149"/>
      <c r="G4" s="149"/>
    </row>
    <row r="5" spans="1:7" ht="21" customHeight="1">
      <c r="A5" s="149" t="s">
        <v>62</v>
      </c>
      <c r="B5" s="149"/>
      <c r="C5" s="149"/>
      <c r="D5" s="149" t="s">
        <v>63</v>
      </c>
      <c r="E5" s="149" t="s">
        <v>88</v>
      </c>
      <c r="F5" s="149" t="s">
        <v>79</v>
      </c>
      <c r="G5" s="149" t="s">
        <v>80</v>
      </c>
    </row>
    <row r="6" spans="1:7" ht="21" customHeight="1">
      <c r="A6" s="149"/>
      <c r="B6" s="149"/>
      <c r="C6" s="149"/>
      <c r="D6" s="149"/>
      <c r="E6" s="149"/>
      <c r="F6" s="149"/>
      <c r="G6" s="149"/>
    </row>
    <row r="7" spans="1:7" ht="21" customHeight="1">
      <c r="A7" s="149"/>
      <c r="B7" s="149"/>
      <c r="C7" s="149"/>
      <c r="D7" s="149"/>
      <c r="E7" s="149"/>
      <c r="F7" s="149"/>
      <c r="G7" s="149"/>
    </row>
    <row r="8" spans="1:7" ht="21" customHeight="1">
      <c r="A8" s="149" t="s">
        <v>64</v>
      </c>
      <c r="B8" s="149" t="s">
        <v>65</v>
      </c>
      <c r="C8" s="149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49"/>
      <c r="B9" s="149"/>
      <c r="C9" s="149"/>
      <c r="D9" s="4" t="s">
        <v>75</v>
      </c>
      <c r="E9" s="6">
        <v>0</v>
      </c>
      <c r="F9" s="6">
        <v>0</v>
      </c>
      <c r="G9" s="6">
        <v>0</v>
      </c>
    </row>
    <row r="10" spans="1:7" ht="21" customHeight="1">
      <c r="A10" s="150" t="s">
        <v>281</v>
      </c>
      <c r="B10" s="151"/>
      <c r="C10" s="152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C8:C9"/>
    <mergeCell ref="D5:D7"/>
    <mergeCell ref="E5:E7"/>
    <mergeCell ref="F5:F7"/>
    <mergeCell ref="G5:G7"/>
    <mergeCell ref="A5:C7"/>
    <mergeCell ref="A10:C10"/>
    <mergeCell ref="A2:G2"/>
    <mergeCell ref="A4:D4"/>
    <mergeCell ref="E4:G4"/>
    <mergeCell ref="A8:A9"/>
    <mergeCell ref="B8:B9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6"/>
  <sheetViews>
    <sheetView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3" width="3.50390625" style="0" customWidth="1"/>
    <col min="4" max="4" width="29.75390625" style="0" customWidth="1"/>
    <col min="5" max="6" width="15.875" style="0" customWidth="1"/>
    <col min="7" max="7" width="10.00390625" style="0" customWidth="1"/>
    <col min="10" max="10" width="10.00390625" style="0" customWidth="1"/>
    <col min="11" max="11" width="7.625" style="0" customWidth="1"/>
  </cols>
  <sheetData>
    <row r="1" ht="14.25">
      <c r="A1" s="1" t="s">
        <v>51</v>
      </c>
    </row>
    <row r="2" spans="1:11" ht="27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thickBot="1">
      <c r="A3" s="95" t="s">
        <v>283</v>
      </c>
      <c r="B3" s="96"/>
      <c r="C3" s="96"/>
      <c r="D3" s="51"/>
      <c r="E3" s="51"/>
      <c r="F3" s="51"/>
      <c r="G3" s="51"/>
      <c r="H3" s="52"/>
      <c r="I3" s="51"/>
      <c r="J3" s="59"/>
      <c r="K3" s="60" t="s">
        <v>53</v>
      </c>
    </row>
    <row r="4" spans="1:11" ht="21" customHeight="1" thickBot="1">
      <c r="A4" s="107" t="s">
        <v>54</v>
      </c>
      <c r="B4" s="108"/>
      <c r="C4" s="108"/>
      <c r="D4" s="108"/>
      <c r="E4" s="101" t="s">
        <v>55</v>
      </c>
      <c r="F4" s="101" t="s">
        <v>56</v>
      </c>
      <c r="G4" s="101" t="s">
        <v>57</v>
      </c>
      <c r="H4" s="101" t="s">
        <v>58</v>
      </c>
      <c r="I4" s="101" t="s">
        <v>59</v>
      </c>
      <c r="J4" s="101" t="s">
        <v>60</v>
      </c>
      <c r="K4" s="101" t="s">
        <v>61</v>
      </c>
    </row>
    <row r="5" spans="1:11" ht="21" customHeight="1">
      <c r="A5" s="109" t="s">
        <v>62</v>
      </c>
      <c r="B5" s="102"/>
      <c r="C5" s="102"/>
      <c r="D5" s="111" t="s">
        <v>63</v>
      </c>
      <c r="E5" s="102"/>
      <c r="F5" s="102"/>
      <c r="G5" s="102"/>
      <c r="H5" s="102"/>
      <c r="I5" s="102"/>
      <c r="J5" s="102"/>
      <c r="K5" s="101"/>
    </row>
    <row r="6" spans="1:11" ht="21" customHeight="1">
      <c r="A6" s="109"/>
      <c r="B6" s="102"/>
      <c r="C6" s="102"/>
      <c r="D6" s="111"/>
      <c r="E6" s="102"/>
      <c r="F6" s="102"/>
      <c r="G6" s="102"/>
      <c r="H6" s="102"/>
      <c r="I6" s="102"/>
      <c r="J6" s="102"/>
      <c r="K6" s="101"/>
    </row>
    <row r="7" spans="1:11" ht="21" customHeight="1">
      <c r="A7" s="110" t="s">
        <v>64</v>
      </c>
      <c r="B7" s="111" t="s">
        <v>65</v>
      </c>
      <c r="C7" s="111" t="s">
        <v>66</v>
      </c>
      <c r="D7" s="54" t="s">
        <v>67</v>
      </c>
      <c r="E7" s="53" t="s">
        <v>68</v>
      </c>
      <c r="F7" s="53" t="s">
        <v>69</v>
      </c>
      <c r="G7" s="53" t="s">
        <v>70</v>
      </c>
      <c r="H7" s="53" t="s">
        <v>71</v>
      </c>
      <c r="I7" s="53" t="s">
        <v>72</v>
      </c>
      <c r="J7" s="53" t="s">
        <v>73</v>
      </c>
      <c r="K7" s="53" t="s">
        <v>74</v>
      </c>
    </row>
    <row r="8" spans="1:11" ht="21" customHeight="1">
      <c r="A8" s="110"/>
      <c r="B8" s="111"/>
      <c r="C8" s="111"/>
      <c r="D8" s="54" t="s">
        <v>75</v>
      </c>
      <c r="E8" s="55">
        <f>F8+G8+H8+I8+J8+K8</f>
        <v>13353361.24</v>
      </c>
      <c r="F8" s="55">
        <v>13353361.24</v>
      </c>
      <c r="G8" s="55"/>
      <c r="H8" s="55"/>
      <c r="I8" s="55"/>
      <c r="J8" s="55"/>
      <c r="K8" s="55"/>
    </row>
    <row r="9" spans="1:11" ht="21" customHeight="1">
      <c r="A9" s="103">
        <v>2019999</v>
      </c>
      <c r="B9" s="104"/>
      <c r="C9" s="105"/>
      <c r="D9" s="72" t="s">
        <v>226</v>
      </c>
      <c r="E9" s="55">
        <f aca="true" t="shared" si="0" ref="E9:E16">F9+G9+H9+I9+J9+K9</f>
        <v>377056.32</v>
      </c>
      <c r="F9" s="55">
        <v>377056.32</v>
      </c>
      <c r="G9" s="56"/>
      <c r="H9" s="55"/>
      <c r="I9" s="56"/>
      <c r="J9" s="56"/>
      <c r="K9" s="55"/>
    </row>
    <row r="10" spans="1:11" ht="21" customHeight="1">
      <c r="A10" s="103" t="s">
        <v>227</v>
      </c>
      <c r="B10" s="104"/>
      <c r="C10" s="105"/>
      <c r="D10" s="72" t="s">
        <v>228</v>
      </c>
      <c r="E10" s="55">
        <f t="shared" si="0"/>
        <v>32670</v>
      </c>
      <c r="F10" s="55">
        <v>32670</v>
      </c>
      <c r="G10" s="56"/>
      <c r="H10" s="56"/>
      <c r="I10" s="56"/>
      <c r="J10" s="56"/>
      <c r="K10" s="55"/>
    </row>
    <row r="11" spans="1:11" ht="21" customHeight="1">
      <c r="A11" s="103" t="s">
        <v>229</v>
      </c>
      <c r="B11" s="104"/>
      <c r="C11" s="105"/>
      <c r="D11" s="72" t="s">
        <v>230</v>
      </c>
      <c r="E11" s="55">
        <f t="shared" si="0"/>
        <v>370822.4</v>
      </c>
      <c r="F11" s="55">
        <v>370822.4</v>
      </c>
      <c r="G11" s="56"/>
      <c r="H11" s="56"/>
      <c r="I11" s="56"/>
      <c r="J11" s="56"/>
      <c r="K11" s="55"/>
    </row>
    <row r="12" spans="1:11" ht="21" customHeight="1">
      <c r="A12" s="103" t="s">
        <v>231</v>
      </c>
      <c r="B12" s="104"/>
      <c r="C12" s="105"/>
      <c r="D12" s="72" t="s">
        <v>232</v>
      </c>
      <c r="E12" s="55">
        <f t="shared" si="0"/>
        <v>152982.72</v>
      </c>
      <c r="F12" s="55">
        <v>152982.72</v>
      </c>
      <c r="G12" s="56"/>
      <c r="H12" s="56"/>
      <c r="I12" s="56"/>
      <c r="J12" s="56"/>
      <c r="K12" s="56"/>
    </row>
    <row r="13" spans="1:11" ht="21" customHeight="1">
      <c r="A13" s="103" t="s">
        <v>233</v>
      </c>
      <c r="B13" s="104"/>
      <c r="C13" s="105"/>
      <c r="D13" s="72" t="s">
        <v>234</v>
      </c>
      <c r="E13" s="55">
        <f t="shared" si="0"/>
        <v>375000</v>
      </c>
      <c r="F13" s="57">
        <v>375000</v>
      </c>
      <c r="G13" s="58"/>
      <c r="H13" s="58"/>
      <c r="I13" s="58"/>
      <c r="J13" s="58"/>
      <c r="K13" s="58"/>
    </row>
    <row r="14" spans="1:11" ht="21" customHeight="1">
      <c r="A14" s="103" t="s">
        <v>235</v>
      </c>
      <c r="B14" s="104"/>
      <c r="C14" s="105"/>
      <c r="D14" s="72" t="s">
        <v>236</v>
      </c>
      <c r="E14" s="55">
        <f t="shared" si="0"/>
        <v>2595152.8</v>
      </c>
      <c r="F14" s="57">
        <v>2595152.8</v>
      </c>
      <c r="G14" s="58"/>
      <c r="H14" s="58"/>
      <c r="I14" s="58"/>
      <c r="J14" s="58"/>
      <c r="K14" s="58"/>
    </row>
    <row r="15" spans="1:11" ht="21" customHeight="1">
      <c r="A15" s="103" t="s">
        <v>237</v>
      </c>
      <c r="B15" s="104"/>
      <c r="C15" s="105"/>
      <c r="D15" s="72" t="s">
        <v>238</v>
      </c>
      <c r="E15" s="55">
        <f t="shared" si="0"/>
        <v>5322000</v>
      </c>
      <c r="F15" s="57">
        <v>5322000</v>
      </c>
      <c r="G15" s="58"/>
      <c r="H15" s="58"/>
      <c r="I15" s="58"/>
      <c r="J15" s="58"/>
      <c r="K15" s="58"/>
    </row>
    <row r="16" spans="1:11" ht="21" customHeight="1">
      <c r="A16" s="103" t="s">
        <v>239</v>
      </c>
      <c r="B16" s="104"/>
      <c r="C16" s="105"/>
      <c r="D16" s="72" t="s">
        <v>240</v>
      </c>
      <c r="E16" s="55">
        <f t="shared" si="0"/>
        <v>4127677</v>
      </c>
      <c r="F16" s="57">
        <v>4127677</v>
      </c>
      <c r="G16" s="58"/>
      <c r="H16" s="58"/>
      <c r="I16" s="58"/>
      <c r="J16" s="58"/>
      <c r="K16" s="58"/>
    </row>
  </sheetData>
  <sheetProtection/>
  <mergeCells count="22">
    <mergeCell ref="D5:D6"/>
    <mergeCell ref="E4:E6"/>
    <mergeCell ref="A16:C16"/>
    <mergeCell ref="A2:K2"/>
    <mergeCell ref="A4:D4"/>
    <mergeCell ref="A9:C9"/>
    <mergeCell ref="A10:C10"/>
    <mergeCell ref="A11:C11"/>
    <mergeCell ref="H4:H6"/>
    <mergeCell ref="I4:I6"/>
    <mergeCell ref="J4:J6"/>
    <mergeCell ref="K4:K6"/>
    <mergeCell ref="F4:F6"/>
    <mergeCell ref="G4:G6"/>
    <mergeCell ref="A12:C12"/>
    <mergeCell ref="A13:C13"/>
    <mergeCell ref="A14:C14"/>
    <mergeCell ref="A15:C15"/>
    <mergeCell ref="A5:C6"/>
    <mergeCell ref="A7:A8"/>
    <mergeCell ref="B7:B8"/>
    <mergeCell ref="C7:C8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7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3" width="3.625" style="74" customWidth="1"/>
    <col min="4" max="4" width="31.00390625" style="0" customWidth="1"/>
    <col min="5" max="5" width="16.125" style="0" customWidth="1"/>
    <col min="6" max="6" width="15.00390625" style="0" customWidth="1"/>
    <col min="7" max="7" width="16.50390625" style="0" customWidth="1"/>
    <col min="8" max="8" width="13.00390625" style="0" customWidth="1"/>
    <col min="9" max="9" width="11.625" style="0" customWidth="1"/>
    <col min="10" max="10" width="10.50390625" style="0" customWidth="1"/>
  </cols>
  <sheetData>
    <row r="1" ht="14.25">
      <c r="A1" s="73" t="s">
        <v>76</v>
      </c>
    </row>
    <row r="2" spans="1:10" ht="27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5">
      <c r="A3" s="116" t="s">
        <v>282</v>
      </c>
      <c r="B3" s="117"/>
      <c r="C3" s="117"/>
      <c r="D3" s="117"/>
      <c r="E3" s="117"/>
      <c r="F3" s="44"/>
      <c r="G3" s="43"/>
      <c r="H3" s="43"/>
      <c r="I3" s="43"/>
      <c r="J3" s="50"/>
      <c r="K3" t="s">
        <v>53</v>
      </c>
    </row>
    <row r="4" spans="1:11" ht="14.25">
      <c r="A4" s="113" t="s">
        <v>54</v>
      </c>
      <c r="B4" s="113"/>
      <c r="C4" s="113"/>
      <c r="D4" s="113"/>
      <c r="E4" s="112" t="s">
        <v>78</v>
      </c>
      <c r="F4" s="112" t="s">
        <v>79</v>
      </c>
      <c r="G4" s="112" t="s">
        <v>80</v>
      </c>
      <c r="H4" s="112" t="s">
        <v>81</v>
      </c>
      <c r="I4" s="112" t="s">
        <v>82</v>
      </c>
      <c r="J4" s="112" t="s">
        <v>83</v>
      </c>
      <c r="K4" s="115" t="s">
        <v>84</v>
      </c>
    </row>
    <row r="5" spans="1:11" ht="14.25">
      <c r="A5" s="112" t="s">
        <v>62</v>
      </c>
      <c r="B5" s="112"/>
      <c r="C5" s="112"/>
      <c r="D5" s="113" t="s">
        <v>63</v>
      </c>
      <c r="E5" s="112"/>
      <c r="F5" s="112"/>
      <c r="G5" s="112"/>
      <c r="H5" s="112"/>
      <c r="I5" s="112"/>
      <c r="J5" s="112"/>
      <c r="K5" s="115"/>
    </row>
    <row r="6" spans="1:11" ht="14.25">
      <c r="A6" s="112"/>
      <c r="B6" s="112"/>
      <c r="C6" s="112"/>
      <c r="D6" s="113"/>
      <c r="E6" s="112"/>
      <c r="F6" s="112"/>
      <c r="G6" s="112"/>
      <c r="H6" s="112"/>
      <c r="I6" s="112"/>
      <c r="J6" s="112"/>
      <c r="K6" s="115"/>
    </row>
    <row r="7" spans="1:11" ht="14.25">
      <c r="A7" s="112"/>
      <c r="B7" s="112"/>
      <c r="C7" s="112"/>
      <c r="D7" s="113"/>
      <c r="E7" s="112"/>
      <c r="F7" s="112"/>
      <c r="G7" s="112"/>
      <c r="H7" s="112"/>
      <c r="I7" s="112"/>
      <c r="J7" s="112"/>
      <c r="K7" s="115"/>
    </row>
    <row r="8" spans="1:11" ht="14.25">
      <c r="A8" s="113" t="s">
        <v>64</v>
      </c>
      <c r="B8" s="113" t="s">
        <v>65</v>
      </c>
      <c r="C8" s="113" t="s">
        <v>66</v>
      </c>
      <c r="D8" s="45" t="s">
        <v>67</v>
      </c>
      <c r="E8" s="46" t="s">
        <v>68</v>
      </c>
      <c r="F8" s="46" t="s">
        <v>69</v>
      </c>
      <c r="G8" s="46" t="s">
        <v>70</v>
      </c>
      <c r="H8" s="46" t="s">
        <v>71</v>
      </c>
      <c r="I8" s="46" t="s">
        <v>72</v>
      </c>
      <c r="J8" s="46" t="s">
        <v>73</v>
      </c>
      <c r="K8" s="7"/>
    </row>
    <row r="9" spans="1:11" ht="14.25">
      <c r="A9" s="113"/>
      <c r="B9" s="113"/>
      <c r="C9" s="113"/>
      <c r="D9" s="45" t="s">
        <v>75</v>
      </c>
      <c r="E9" s="47">
        <f>F9+G9+H9+I9+J9+K9</f>
        <v>13353361.24</v>
      </c>
      <c r="F9" s="47">
        <f>SUM(F10:F17)</f>
        <v>3903684.2399999998</v>
      </c>
      <c r="G9" s="47">
        <f>SUM(G10:G17)</f>
        <v>9449677</v>
      </c>
      <c r="H9" s="47"/>
      <c r="I9" s="47"/>
      <c r="J9" s="47"/>
      <c r="K9" s="7"/>
    </row>
    <row r="10" spans="1:11" ht="20.25" customHeight="1">
      <c r="A10" s="113">
        <v>2019999</v>
      </c>
      <c r="B10" s="113"/>
      <c r="C10" s="113"/>
      <c r="D10" s="48" t="s">
        <v>248</v>
      </c>
      <c r="E10" s="47">
        <f aca="true" t="shared" si="0" ref="E10:E17">F10+G10+H10+I10+J10+K10</f>
        <v>377056.32</v>
      </c>
      <c r="F10" s="47">
        <v>377056.32</v>
      </c>
      <c r="G10" s="47"/>
      <c r="H10" s="49"/>
      <c r="I10" s="49"/>
      <c r="J10" s="49"/>
      <c r="K10" s="7"/>
    </row>
    <row r="11" spans="1:11" ht="20.25" customHeight="1">
      <c r="A11" s="113" t="s">
        <v>241</v>
      </c>
      <c r="B11" s="113"/>
      <c r="C11" s="113"/>
      <c r="D11" s="48" t="s">
        <v>249</v>
      </c>
      <c r="E11" s="47">
        <f t="shared" si="0"/>
        <v>32670</v>
      </c>
      <c r="F11" s="47">
        <v>32670</v>
      </c>
      <c r="G11" s="47"/>
      <c r="H11" s="49"/>
      <c r="I11" s="49"/>
      <c r="J11" s="49"/>
      <c r="K11" s="7"/>
    </row>
    <row r="12" spans="1:11" ht="20.25" customHeight="1">
      <c r="A12" s="113" t="s">
        <v>242</v>
      </c>
      <c r="B12" s="113"/>
      <c r="C12" s="113"/>
      <c r="D12" s="48" t="s">
        <v>250</v>
      </c>
      <c r="E12" s="47">
        <f t="shared" si="0"/>
        <v>370822.4</v>
      </c>
      <c r="F12" s="47">
        <v>370822.4</v>
      </c>
      <c r="G12" s="49"/>
      <c r="H12" s="49"/>
      <c r="I12" s="49"/>
      <c r="J12" s="49"/>
      <c r="K12" s="7"/>
    </row>
    <row r="13" spans="1:11" ht="20.25" customHeight="1">
      <c r="A13" s="113" t="s">
        <v>243</v>
      </c>
      <c r="B13" s="113"/>
      <c r="C13" s="113"/>
      <c r="D13" s="48" t="s">
        <v>251</v>
      </c>
      <c r="E13" s="47">
        <f t="shared" si="0"/>
        <v>152982.72</v>
      </c>
      <c r="F13" s="49">
        <v>152982.72</v>
      </c>
      <c r="G13" s="47"/>
      <c r="H13" s="49"/>
      <c r="I13" s="49"/>
      <c r="J13" s="49"/>
      <c r="K13" s="7"/>
    </row>
    <row r="14" spans="1:11" ht="20.25" customHeight="1">
      <c r="A14" s="113" t="s">
        <v>244</v>
      </c>
      <c r="B14" s="113"/>
      <c r="C14" s="113"/>
      <c r="D14" s="48" t="s">
        <v>252</v>
      </c>
      <c r="E14" s="47">
        <f t="shared" si="0"/>
        <v>375000</v>
      </c>
      <c r="F14" s="47">
        <v>375000</v>
      </c>
      <c r="G14" s="47"/>
      <c r="H14" s="49"/>
      <c r="I14" s="49"/>
      <c r="J14" s="49"/>
      <c r="K14" s="7"/>
    </row>
    <row r="15" spans="1:11" ht="20.25" customHeight="1">
      <c r="A15" s="113" t="s">
        <v>245</v>
      </c>
      <c r="B15" s="113"/>
      <c r="C15" s="113"/>
      <c r="D15" s="48" t="s">
        <v>253</v>
      </c>
      <c r="E15" s="47">
        <f t="shared" si="0"/>
        <v>2595152.8</v>
      </c>
      <c r="F15" s="47">
        <v>2595152.8</v>
      </c>
      <c r="G15" s="47"/>
      <c r="H15" s="49"/>
      <c r="I15" s="49"/>
      <c r="J15" s="49"/>
      <c r="K15" s="7"/>
    </row>
    <row r="16" spans="1:11" ht="20.25" customHeight="1">
      <c r="A16" s="113" t="s">
        <v>246</v>
      </c>
      <c r="B16" s="113"/>
      <c r="C16" s="113"/>
      <c r="D16" s="48" t="s">
        <v>254</v>
      </c>
      <c r="E16" s="47">
        <f t="shared" si="0"/>
        <v>5322000</v>
      </c>
      <c r="F16" s="47"/>
      <c r="G16" s="47">
        <v>5322000</v>
      </c>
      <c r="H16" s="49"/>
      <c r="I16" s="49"/>
      <c r="J16" s="49"/>
      <c r="K16" s="7"/>
    </row>
    <row r="17" spans="1:11" ht="20.25" customHeight="1">
      <c r="A17" s="113" t="s">
        <v>247</v>
      </c>
      <c r="B17" s="113"/>
      <c r="C17" s="113"/>
      <c r="D17" s="48" t="s">
        <v>255</v>
      </c>
      <c r="E17" s="47">
        <f t="shared" si="0"/>
        <v>4127677</v>
      </c>
      <c r="F17" s="49"/>
      <c r="G17" s="47">
        <v>4127677</v>
      </c>
      <c r="H17" s="49"/>
      <c r="I17" s="49"/>
      <c r="J17" s="49"/>
      <c r="K17" s="7"/>
    </row>
  </sheetData>
  <sheetProtection/>
  <mergeCells count="23">
    <mergeCell ref="K4:K7"/>
    <mergeCell ref="A5:C7"/>
    <mergeCell ref="A3:E3"/>
    <mergeCell ref="A8:A9"/>
    <mergeCell ref="B8:B9"/>
    <mergeCell ref="C8:C9"/>
    <mergeCell ref="D5:D7"/>
    <mergeCell ref="E4:E7"/>
    <mergeCell ref="A16:C16"/>
    <mergeCell ref="A17:C17"/>
    <mergeCell ref="A2:J2"/>
    <mergeCell ref="A4:D4"/>
    <mergeCell ref="A10:C10"/>
    <mergeCell ref="A11:C11"/>
    <mergeCell ref="A12:C12"/>
    <mergeCell ref="I4:I7"/>
    <mergeCell ref="J4:J7"/>
    <mergeCell ref="F4:F7"/>
    <mergeCell ref="G4:G7"/>
    <mergeCell ref="H4:H7"/>
    <mergeCell ref="A13:C13"/>
    <mergeCell ref="A14:C14"/>
    <mergeCell ref="A15:C15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">
      <selection activeCell="B14" sqref="B14"/>
    </sheetView>
  </sheetViews>
  <sheetFormatPr defaultColWidth="8.875" defaultRowHeight="14.25"/>
  <cols>
    <col min="1" max="1" width="12.00390625" style="0" customWidth="1"/>
    <col min="2" max="2" width="27.625" style="0" customWidth="1"/>
    <col min="3" max="5" width="13.625" style="0" customWidth="1"/>
    <col min="6" max="6" width="12.75390625" style="0" customWidth="1"/>
    <col min="7" max="7" width="11.50390625" style="0" customWidth="1"/>
  </cols>
  <sheetData>
    <row r="1" spans="1:2" ht="14.25">
      <c r="A1" s="1" t="s">
        <v>85</v>
      </c>
      <c r="B1" s="1"/>
    </row>
    <row r="2" spans="1:8" ht="18.75">
      <c r="A2" s="118" t="s">
        <v>86</v>
      </c>
      <c r="B2" s="118"/>
      <c r="C2" s="118"/>
      <c r="D2" s="118"/>
      <c r="E2" s="118"/>
      <c r="F2" s="118"/>
      <c r="G2" s="118"/>
      <c r="H2" s="118"/>
    </row>
    <row r="3" spans="1:8" ht="14.25">
      <c r="A3" s="92" t="s">
        <v>282</v>
      </c>
      <c r="B3" s="92"/>
      <c r="C3" s="13"/>
      <c r="D3" s="13"/>
      <c r="E3" s="13"/>
      <c r="F3" s="13"/>
      <c r="G3" s="13"/>
      <c r="H3" s="40" t="s">
        <v>2</v>
      </c>
    </row>
    <row r="4" spans="1:8" ht="14.25">
      <c r="A4" s="122" t="s">
        <v>288</v>
      </c>
      <c r="B4" s="122" t="s">
        <v>290</v>
      </c>
      <c r="C4" s="122" t="s">
        <v>75</v>
      </c>
      <c r="D4" s="119" t="s">
        <v>87</v>
      </c>
      <c r="E4" s="120"/>
      <c r="F4" s="120"/>
      <c r="G4" s="120"/>
      <c r="H4" s="121"/>
    </row>
    <row r="5" spans="1:8" ht="14.25">
      <c r="A5" s="123"/>
      <c r="B5" s="123"/>
      <c r="C5" s="123"/>
      <c r="D5" s="122" t="s">
        <v>88</v>
      </c>
      <c r="E5" s="119" t="s">
        <v>89</v>
      </c>
      <c r="F5" s="121"/>
      <c r="G5" s="122" t="s">
        <v>90</v>
      </c>
      <c r="H5" s="122" t="s">
        <v>91</v>
      </c>
    </row>
    <row r="6" spans="1:8" ht="24">
      <c r="A6" s="124"/>
      <c r="B6" s="124"/>
      <c r="C6" s="124"/>
      <c r="D6" s="124"/>
      <c r="E6" s="42" t="s">
        <v>92</v>
      </c>
      <c r="F6" s="42" t="s">
        <v>93</v>
      </c>
      <c r="G6" s="124"/>
      <c r="H6" s="124"/>
    </row>
    <row r="7" spans="1:8" ht="14.25">
      <c r="A7" s="155" t="s">
        <v>75</v>
      </c>
      <c r="B7" s="156"/>
      <c r="C7" s="19">
        <f>C8+C14+C26</f>
        <v>3903684.2399999998</v>
      </c>
      <c r="D7" s="19">
        <f>D8+D14+D26</f>
        <v>3903684.2399999998</v>
      </c>
      <c r="E7" s="19">
        <f>E8+E14+E26</f>
        <v>3903684.2399999998</v>
      </c>
      <c r="F7" s="17"/>
      <c r="G7" s="17"/>
      <c r="H7" s="17"/>
    </row>
    <row r="8" spans="1:8" ht="14.25">
      <c r="A8" s="18">
        <v>301</v>
      </c>
      <c r="B8" s="18" t="s">
        <v>94</v>
      </c>
      <c r="C8" s="19">
        <f>SUM(C9:C13)</f>
        <v>2816457.92</v>
      </c>
      <c r="D8" s="19">
        <f>SUM(D9:D13)</f>
        <v>2816457.92</v>
      </c>
      <c r="E8" s="19">
        <f>SUM(E9:E13)</f>
        <v>2816457.92</v>
      </c>
      <c r="F8" s="18"/>
      <c r="G8" s="18"/>
      <c r="H8" s="18"/>
    </row>
    <row r="9" spans="1:8" ht="14.25">
      <c r="A9" s="18">
        <v>30101</v>
      </c>
      <c r="B9" s="18" t="s">
        <v>256</v>
      </c>
      <c r="C9" s="19">
        <f>D9</f>
        <v>814728</v>
      </c>
      <c r="D9" s="19">
        <f>E9</f>
        <v>814728</v>
      </c>
      <c r="E9" s="19">
        <v>814728</v>
      </c>
      <c r="F9" s="18"/>
      <c r="G9" s="18"/>
      <c r="H9" s="18"/>
    </row>
    <row r="10" spans="1:8" ht="14.25">
      <c r="A10" s="18">
        <v>30102</v>
      </c>
      <c r="B10" s="18" t="s">
        <v>257</v>
      </c>
      <c r="C10" s="19">
        <f aca="true" t="shared" si="0" ref="C10:D32">D10</f>
        <v>1196760</v>
      </c>
      <c r="D10" s="19">
        <f t="shared" si="0"/>
        <v>1196760</v>
      </c>
      <c r="E10" s="19">
        <v>1196760</v>
      </c>
      <c r="F10" s="18"/>
      <c r="G10" s="18"/>
      <c r="H10" s="18"/>
    </row>
    <row r="11" spans="1:8" ht="14.25">
      <c r="A11" s="18">
        <v>30108</v>
      </c>
      <c r="B11" s="18" t="s">
        <v>258</v>
      </c>
      <c r="C11" s="19">
        <f t="shared" si="0"/>
        <v>370822.4</v>
      </c>
      <c r="D11" s="19">
        <f t="shared" si="0"/>
        <v>370822.4</v>
      </c>
      <c r="E11" s="19">
        <v>370822.4</v>
      </c>
      <c r="F11" s="18"/>
      <c r="G11" s="18"/>
      <c r="H11" s="18"/>
    </row>
    <row r="12" spans="1:8" ht="14.25">
      <c r="A12" s="18">
        <v>30112</v>
      </c>
      <c r="B12" s="18" t="s">
        <v>259</v>
      </c>
      <c r="C12" s="19">
        <f t="shared" si="0"/>
        <v>152982.72</v>
      </c>
      <c r="D12" s="19">
        <f t="shared" si="0"/>
        <v>152982.72</v>
      </c>
      <c r="E12" s="19">
        <v>152982.72</v>
      </c>
      <c r="F12" s="18"/>
      <c r="G12" s="18"/>
      <c r="H12" s="18"/>
    </row>
    <row r="13" spans="1:8" ht="14.25">
      <c r="A13" s="18">
        <v>30113</v>
      </c>
      <c r="B13" s="18" t="s">
        <v>260</v>
      </c>
      <c r="C13" s="19">
        <f t="shared" si="0"/>
        <v>281164.8</v>
      </c>
      <c r="D13" s="19">
        <f t="shared" si="0"/>
        <v>281164.8</v>
      </c>
      <c r="E13" s="19">
        <v>281164.8</v>
      </c>
      <c r="F13" s="18"/>
      <c r="G13" s="18"/>
      <c r="H13" s="18"/>
    </row>
    <row r="14" spans="1:8" ht="14.25">
      <c r="A14" s="18">
        <v>302</v>
      </c>
      <c r="B14" s="18" t="s">
        <v>95</v>
      </c>
      <c r="C14" s="19">
        <f>SUM(C15:C25)</f>
        <v>435500</v>
      </c>
      <c r="D14" s="19">
        <f>SUM(D15:D25)</f>
        <v>435500</v>
      </c>
      <c r="E14" s="19">
        <f>SUM(E15:E25)</f>
        <v>435500</v>
      </c>
      <c r="F14" s="18"/>
      <c r="G14" s="18"/>
      <c r="H14" s="18"/>
    </row>
    <row r="15" spans="1:8" ht="14.25">
      <c r="A15" s="18">
        <v>30201</v>
      </c>
      <c r="B15" s="18" t="s">
        <v>261</v>
      </c>
      <c r="C15" s="19">
        <f t="shared" si="0"/>
        <v>72610</v>
      </c>
      <c r="D15" s="19">
        <f t="shared" si="0"/>
        <v>72610</v>
      </c>
      <c r="E15" s="19">
        <v>72610</v>
      </c>
      <c r="F15" s="18"/>
      <c r="G15" s="18"/>
      <c r="H15" s="18"/>
    </row>
    <row r="16" spans="1:8" ht="14.25">
      <c r="A16" s="18">
        <v>30205</v>
      </c>
      <c r="B16" s="18" t="s">
        <v>262</v>
      </c>
      <c r="C16" s="19">
        <f t="shared" si="0"/>
        <v>2200</v>
      </c>
      <c r="D16" s="19">
        <f t="shared" si="0"/>
        <v>2200</v>
      </c>
      <c r="E16" s="19">
        <v>2200</v>
      </c>
      <c r="F16" s="18"/>
      <c r="G16" s="18"/>
      <c r="H16" s="18"/>
    </row>
    <row r="17" spans="1:8" ht="14.25">
      <c r="A17" s="18">
        <v>30206</v>
      </c>
      <c r="B17" s="18" t="s">
        <v>263</v>
      </c>
      <c r="C17" s="19">
        <f t="shared" si="0"/>
        <v>21600</v>
      </c>
      <c r="D17" s="19">
        <f t="shared" si="0"/>
        <v>21600</v>
      </c>
      <c r="E17" s="19">
        <v>21600</v>
      </c>
      <c r="F17" s="18"/>
      <c r="G17" s="18"/>
      <c r="H17" s="18"/>
    </row>
    <row r="18" spans="1:8" ht="14.25">
      <c r="A18" s="18">
        <v>30207</v>
      </c>
      <c r="B18" s="18" t="s">
        <v>264</v>
      </c>
      <c r="C18" s="19">
        <f t="shared" si="0"/>
        <v>18000</v>
      </c>
      <c r="D18" s="19">
        <f t="shared" si="0"/>
        <v>18000</v>
      </c>
      <c r="E18" s="19">
        <v>18000</v>
      </c>
      <c r="F18" s="18"/>
      <c r="G18" s="18"/>
      <c r="H18" s="18"/>
    </row>
    <row r="19" spans="1:8" ht="14.25">
      <c r="A19" s="18">
        <v>30211</v>
      </c>
      <c r="B19" s="18" t="s">
        <v>265</v>
      </c>
      <c r="C19" s="19">
        <f t="shared" si="0"/>
        <v>10000</v>
      </c>
      <c r="D19" s="19">
        <f t="shared" si="0"/>
        <v>10000</v>
      </c>
      <c r="E19" s="19">
        <v>10000</v>
      </c>
      <c r="F19" s="18"/>
      <c r="G19" s="18"/>
      <c r="H19" s="18"/>
    </row>
    <row r="20" spans="1:8" ht="14.25">
      <c r="A20" s="18">
        <v>30216</v>
      </c>
      <c r="B20" s="18" t="s">
        <v>266</v>
      </c>
      <c r="C20" s="19">
        <f t="shared" si="0"/>
        <v>8000</v>
      </c>
      <c r="D20" s="19">
        <f t="shared" si="0"/>
        <v>8000</v>
      </c>
      <c r="E20" s="19">
        <v>8000</v>
      </c>
      <c r="F20" s="18"/>
      <c r="G20" s="19"/>
      <c r="H20" s="18"/>
    </row>
    <row r="21" spans="1:8" ht="14.25">
      <c r="A21" s="18">
        <v>30217</v>
      </c>
      <c r="B21" s="18" t="s">
        <v>267</v>
      </c>
      <c r="C21" s="19">
        <f t="shared" si="0"/>
        <v>5000</v>
      </c>
      <c r="D21" s="19">
        <f t="shared" si="0"/>
        <v>5000</v>
      </c>
      <c r="E21" s="19">
        <v>5000</v>
      </c>
      <c r="F21" s="18"/>
      <c r="G21" s="19"/>
      <c r="H21" s="18"/>
    </row>
    <row r="22" spans="1:8" ht="14.25">
      <c r="A22" s="18">
        <v>30228</v>
      </c>
      <c r="B22" s="18" t="s">
        <v>268</v>
      </c>
      <c r="C22" s="19">
        <f t="shared" si="0"/>
        <v>51450</v>
      </c>
      <c r="D22" s="19">
        <f t="shared" si="0"/>
        <v>51450</v>
      </c>
      <c r="E22" s="19">
        <v>51450</v>
      </c>
      <c r="F22" s="18"/>
      <c r="G22" s="19"/>
      <c r="H22" s="18"/>
    </row>
    <row r="23" spans="1:8" ht="14.25">
      <c r="A23" s="18">
        <v>30229</v>
      </c>
      <c r="B23" s="18" t="s">
        <v>269</v>
      </c>
      <c r="C23" s="19">
        <f t="shared" si="0"/>
        <v>170640</v>
      </c>
      <c r="D23" s="19">
        <f t="shared" si="0"/>
        <v>170640</v>
      </c>
      <c r="E23" s="19">
        <v>170640</v>
      </c>
      <c r="F23" s="18"/>
      <c r="G23" s="19"/>
      <c r="H23" s="18"/>
    </row>
    <row r="24" spans="1:8" ht="14.25">
      <c r="A24" s="18">
        <v>30231</v>
      </c>
      <c r="B24" s="18" t="s">
        <v>270</v>
      </c>
      <c r="C24" s="19">
        <f t="shared" si="0"/>
        <v>60000</v>
      </c>
      <c r="D24" s="19">
        <f t="shared" si="0"/>
        <v>60000</v>
      </c>
      <c r="E24" s="19">
        <v>60000</v>
      </c>
      <c r="F24" s="18"/>
      <c r="G24" s="18"/>
      <c r="H24" s="18"/>
    </row>
    <row r="25" spans="1:8" ht="14.25">
      <c r="A25" s="18">
        <v>30299</v>
      </c>
      <c r="B25" s="18" t="s">
        <v>271</v>
      </c>
      <c r="C25" s="19">
        <f t="shared" si="0"/>
        <v>16000</v>
      </c>
      <c r="D25" s="19">
        <f t="shared" si="0"/>
        <v>16000</v>
      </c>
      <c r="E25" s="19">
        <v>16000</v>
      </c>
      <c r="F25" s="18"/>
      <c r="G25" s="18"/>
      <c r="H25" s="18"/>
    </row>
    <row r="26" spans="1:8" ht="14.25">
      <c r="A26" s="18">
        <v>303</v>
      </c>
      <c r="B26" s="18" t="s">
        <v>96</v>
      </c>
      <c r="C26" s="19">
        <f>SUM(C27:C28)</f>
        <v>651726.32</v>
      </c>
      <c r="D26" s="19">
        <f>SUM(D27:D28)</f>
        <v>651726.32</v>
      </c>
      <c r="E26" s="19">
        <f>SUM(E27:E28)</f>
        <v>651726.32</v>
      </c>
      <c r="F26" s="18"/>
      <c r="G26" s="18"/>
      <c r="H26" s="18"/>
    </row>
    <row r="27" spans="1:8" ht="14.25">
      <c r="A27" s="18">
        <v>30302</v>
      </c>
      <c r="B27" s="18" t="s">
        <v>272</v>
      </c>
      <c r="C27" s="19">
        <f t="shared" si="0"/>
        <v>32670</v>
      </c>
      <c r="D27" s="19">
        <f t="shared" si="0"/>
        <v>32670</v>
      </c>
      <c r="E27" s="19">
        <v>32670</v>
      </c>
      <c r="F27" s="18"/>
      <c r="G27" s="18"/>
      <c r="H27" s="18"/>
    </row>
    <row r="28" spans="1:8" ht="14.25">
      <c r="A28" s="18">
        <v>30399</v>
      </c>
      <c r="B28" s="18" t="s">
        <v>273</v>
      </c>
      <c r="C28" s="19">
        <f t="shared" si="0"/>
        <v>619056.32</v>
      </c>
      <c r="D28" s="19">
        <f t="shared" si="0"/>
        <v>619056.32</v>
      </c>
      <c r="E28" s="19">
        <v>619056.32</v>
      </c>
      <c r="F28" s="18"/>
      <c r="G28" s="18"/>
      <c r="H28" s="18"/>
    </row>
    <row r="29" spans="1:8" ht="14.25">
      <c r="A29" s="18">
        <v>307</v>
      </c>
      <c r="B29" s="18" t="s">
        <v>287</v>
      </c>
      <c r="C29" s="19">
        <v>0</v>
      </c>
      <c r="D29" s="19">
        <f t="shared" si="0"/>
        <v>0</v>
      </c>
      <c r="E29" s="19">
        <v>0</v>
      </c>
      <c r="F29" s="18"/>
      <c r="G29" s="18"/>
      <c r="H29" s="18"/>
    </row>
    <row r="30" spans="1:8" ht="14.25">
      <c r="A30" s="18">
        <v>309</v>
      </c>
      <c r="B30" s="18" t="s">
        <v>97</v>
      </c>
      <c r="C30" s="19">
        <v>0</v>
      </c>
      <c r="D30" s="19">
        <f t="shared" si="0"/>
        <v>0</v>
      </c>
      <c r="E30" s="19">
        <v>0</v>
      </c>
      <c r="F30" s="18"/>
      <c r="G30" s="18"/>
      <c r="H30" s="18"/>
    </row>
    <row r="31" spans="1:8" ht="14.25">
      <c r="A31" s="18">
        <v>310</v>
      </c>
      <c r="B31" s="18" t="s">
        <v>98</v>
      </c>
      <c r="C31" s="19">
        <v>0</v>
      </c>
      <c r="D31" s="19">
        <f t="shared" si="0"/>
        <v>0</v>
      </c>
      <c r="E31" s="19">
        <v>0</v>
      </c>
      <c r="F31" s="18"/>
      <c r="G31" s="18"/>
      <c r="H31" s="18"/>
    </row>
    <row r="32" spans="1:8" ht="14.25">
      <c r="A32" s="18">
        <v>399</v>
      </c>
      <c r="B32" s="18" t="s">
        <v>84</v>
      </c>
      <c r="C32" s="19">
        <v>0</v>
      </c>
      <c r="D32" s="19">
        <f t="shared" si="0"/>
        <v>0</v>
      </c>
      <c r="E32" s="19">
        <v>0</v>
      </c>
      <c r="F32" s="18"/>
      <c r="G32" s="18"/>
      <c r="H32" s="18"/>
    </row>
  </sheetData>
  <sheetProtection/>
  <mergeCells count="10">
    <mergeCell ref="A7:B7"/>
    <mergeCell ref="A2:H2"/>
    <mergeCell ref="D4:H4"/>
    <mergeCell ref="E5:F5"/>
    <mergeCell ref="A4:A6"/>
    <mergeCell ref="C4:C6"/>
    <mergeCell ref="D5:D6"/>
    <mergeCell ref="G5:G6"/>
    <mergeCell ref="H5:H6"/>
    <mergeCell ref="B4:B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B4" sqref="B4:B6"/>
    </sheetView>
  </sheetViews>
  <sheetFormatPr defaultColWidth="8.875" defaultRowHeight="14.25"/>
  <cols>
    <col min="1" max="1" width="20.875" style="0" customWidth="1"/>
    <col min="2" max="4" width="13.125" style="0" customWidth="1"/>
    <col min="5" max="5" width="12.25390625" style="0" customWidth="1"/>
    <col min="6" max="6" width="12.125" style="0" customWidth="1"/>
    <col min="7" max="7" width="5.125" style="0" customWidth="1"/>
    <col min="8" max="8" width="22.375" style="0" customWidth="1"/>
  </cols>
  <sheetData>
    <row r="1" ht="14.25">
      <c r="A1" s="1" t="s">
        <v>99</v>
      </c>
    </row>
    <row r="2" spans="1:8" ht="18.75">
      <c r="A2" s="118" t="s">
        <v>100</v>
      </c>
      <c r="B2" s="118"/>
      <c r="C2" s="118"/>
      <c r="D2" s="118"/>
      <c r="E2" s="118"/>
      <c r="F2" s="118"/>
      <c r="G2" s="118"/>
      <c r="H2" s="118"/>
    </row>
    <row r="3" spans="1:8" ht="14.25">
      <c r="A3" s="92" t="s">
        <v>282</v>
      </c>
      <c r="B3" s="13"/>
      <c r="C3" s="13"/>
      <c r="D3" s="13"/>
      <c r="E3" s="13"/>
      <c r="F3" s="13"/>
      <c r="H3" s="40" t="s">
        <v>2</v>
      </c>
    </row>
    <row r="4" spans="1:8" ht="14.25">
      <c r="A4" s="128" t="s">
        <v>101</v>
      </c>
      <c r="B4" s="128" t="s">
        <v>75</v>
      </c>
      <c r="C4" s="125" t="s">
        <v>87</v>
      </c>
      <c r="D4" s="126"/>
      <c r="E4" s="126"/>
      <c r="F4" s="126"/>
      <c r="G4" s="126"/>
      <c r="H4" s="133" t="s">
        <v>278</v>
      </c>
    </row>
    <row r="5" spans="1:8" ht="14.25">
      <c r="A5" s="129"/>
      <c r="B5" s="129"/>
      <c r="C5" s="128" t="s">
        <v>88</v>
      </c>
      <c r="D5" s="125" t="s">
        <v>89</v>
      </c>
      <c r="E5" s="127"/>
      <c r="F5" s="128" t="s">
        <v>90</v>
      </c>
      <c r="G5" s="131" t="s">
        <v>102</v>
      </c>
      <c r="H5" s="134"/>
    </row>
    <row r="6" spans="1:8" ht="48.75" customHeight="1">
      <c r="A6" s="130"/>
      <c r="B6" s="130"/>
      <c r="C6" s="130"/>
      <c r="D6" s="41" t="s">
        <v>92</v>
      </c>
      <c r="E6" s="41" t="s">
        <v>93</v>
      </c>
      <c r="F6" s="130"/>
      <c r="G6" s="132"/>
      <c r="H6" s="134"/>
    </row>
    <row r="7" spans="1:8" ht="23.25" customHeight="1">
      <c r="A7" s="77" t="s">
        <v>75</v>
      </c>
      <c r="B7" s="76">
        <f>B8+B9</f>
        <v>9449677</v>
      </c>
      <c r="C7" s="76">
        <f>C8+C9</f>
        <v>9449677</v>
      </c>
      <c r="D7" s="76">
        <f>D8+D9</f>
        <v>9449677</v>
      </c>
      <c r="E7" s="76"/>
      <c r="F7" s="76"/>
      <c r="G7" s="78"/>
      <c r="H7" s="7"/>
    </row>
    <row r="8" spans="1:8" ht="99" customHeight="1">
      <c r="A8" s="79" t="s">
        <v>274</v>
      </c>
      <c r="B8" s="80">
        <f>C8</f>
        <v>5322000</v>
      </c>
      <c r="C8" s="80">
        <f>D8</f>
        <v>5322000</v>
      </c>
      <c r="D8" s="80">
        <v>5322000</v>
      </c>
      <c r="E8" s="75"/>
      <c r="F8" s="75"/>
      <c r="G8" s="81"/>
      <c r="H8" s="82" t="s">
        <v>275</v>
      </c>
    </row>
    <row r="9" spans="1:8" ht="63.75" customHeight="1">
      <c r="A9" s="79" t="s">
        <v>276</v>
      </c>
      <c r="B9" s="80">
        <f>C9</f>
        <v>4127677</v>
      </c>
      <c r="C9" s="80">
        <f>D9</f>
        <v>4127677</v>
      </c>
      <c r="D9" s="80">
        <v>4127677</v>
      </c>
      <c r="E9" s="75"/>
      <c r="F9" s="75"/>
      <c r="G9" s="81"/>
      <c r="H9" s="82" t="s">
        <v>277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50390625" style="0" customWidth="1"/>
    <col min="4" max="4" width="22.125" style="0" bestFit="1" customWidth="1"/>
    <col min="5" max="5" width="3.625" style="0" bestFit="1" customWidth="1"/>
    <col min="6" max="7" width="12.375" style="0" customWidth="1"/>
    <col min="8" max="8" width="9.625" style="0" customWidth="1"/>
  </cols>
  <sheetData>
    <row r="1" ht="14.25">
      <c r="A1" s="1" t="s">
        <v>103</v>
      </c>
    </row>
    <row r="2" spans="1:8" ht="18.75">
      <c r="A2" s="135" t="s">
        <v>104</v>
      </c>
      <c r="B2" s="135"/>
      <c r="C2" s="135"/>
      <c r="D2" s="135"/>
      <c r="E2" s="135"/>
      <c r="F2" s="135"/>
      <c r="G2" s="135"/>
      <c r="H2" s="135"/>
    </row>
    <row r="3" spans="1:8" ht="14.25">
      <c r="A3" s="94" t="s">
        <v>282</v>
      </c>
      <c r="B3" s="28"/>
      <c r="C3" s="28"/>
      <c r="D3" s="28"/>
      <c r="E3" s="28"/>
      <c r="F3" s="29"/>
      <c r="G3" s="28"/>
      <c r="H3" s="30" t="s">
        <v>53</v>
      </c>
    </row>
    <row r="4" spans="1:8" ht="14.25">
      <c r="A4" s="136" t="s">
        <v>105</v>
      </c>
      <c r="B4" s="136"/>
      <c r="C4" s="136"/>
      <c r="D4" s="136" t="s">
        <v>106</v>
      </c>
      <c r="E4" s="136"/>
      <c r="F4" s="136"/>
      <c r="G4" s="136"/>
      <c r="H4" s="136"/>
    </row>
    <row r="5" spans="1:8" ht="14.25">
      <c r="A5" s="137" t="s">
        <v>107</v>
      </c>
      <c r="B5" s="137" t="s">
        <v>108</v>
      </c>
      <c r="C5" s="137" t="s">
        <v>109</v>
      </c>
      <c r="D5" s="137" t="s">
        <v>110</v>
      </c>
      <c r="E5" s="137" t="s">
        <v>108</v>
      </c>
      <c r="F5" s="136" t="s">
        <v>109</v>
      </c>
      <c r="G5" s="136"/>
      <c r="H5" s="136"/>
    </row>
    <row r="6" spans="1:8" ht="30" customHeight="1">
      <c r="A6" s="137"/>
      <c r="B6" s="137"/>
      <c r="C6" s="137"/>
      <c r="D6" s="137"/>
      <c r="E6" s="137"/>
      <c r="F6" s="31" t="s">
        <v>88</v>
      </c>
      <c r="G6" s="32" t="s">
        <v>111</v>
      </c>
      <c r="H6" s="32" t="s">
        <v>112</v>
      </c>
    </row>
    <row r="7" spans="1:8" ht="14.25">
      <c r="A7" s="31" t="s">
        <v>113</v>
      </c>
      <c r="B7" s="31"/>
      <c r="C7" s="31">
        <v>1</v>
      </c>
      <c r="D7" s="31" t="s">
        <v>113</v>
      </c>
      <c r="E7" s="31"/>
      <c r="F7" s="31">
        <v>2</v>
      </c>
      <c r="G7" s="31">
        <v>3</v>
      </c>
      <c r="H7" s="31">
        <v>4</v>
      </c>
    </row>
    <row r="8" spans="1:8" ht="14.25">
      <c r="A8" s="33" t="s">
        <v>114</v>
      </c>
      <c r="B8" s="31" t="s">
        <v>68</v>
      </c>
      <c r="C8" s="34">
        <v>13353361.24</v>
      </c>
      <c r="D8" s="33" t="s">
        <v>115</v>
      </c>
      <c r="E8" s="31" t="s">
        <v>116</v>
      </c>
      <c r="F8" s="34">
        <f>G8</f>
        <v>377056.32</v>
      </c>
      <c r="G8" s="34">
        <v>377056.32</v>
      </c>
      <c r="H8" s="35"/>
    </row>
    <row r="9" spans="1:8" ht="14.25">
      <c r="A9" s="33" t="s">
        <v>117</v>
      </c>
      <c r="B9" s="31" t="s">
        <v>69</v>
      </c>
      <c r="C9" s="34"/>
      <c r="D9" s="33" t="s">
        <v>118</v>
      </c>
      <c r="E9" s="31" t="s">
        <v>119</v>
      </c>
      <c r="F9" s="34"/>
      <c r="G9" s="34"/>
      <c r="H9" s="35"/>
    </row>
    <row r="10" spans="1:8" ht="14.25">
      <c r="A10" s="33"/>
      <c r="B10" s="31" t="s">
        <v>70</v>
      </c>
      <c r="C10" s="35"/>
      <c r="D10" s="33" t="s">
        <v>120</v>
      </c>
      <c r="E10" s="31" t="s">
        <v>121</v>
      </c>
      <c r="F10" s="34"/>
      <c r="G10" s="34"/>
      <c r="H10" s="35"/>
    </row>
    <row r="11" spans="1:8" ht="14.25">
      <c r="A11" s="33"/>
      <c r="B11" s="31" t="s">
        <v>71</v>
      </c>
      <c r="C11" s="35"/>
      <c r="D11" s="33" t="s">
        <v>122</v>
      </c>
      <c r="E11" s="31" t="s">
        <v>123</v>
      </c>
      <c r="F11" s="34"/>
      <c r="G11" s="34"/>
      <c r="H11" s="35"/>
    </row>
    <row r="12" spans="1:8" ht="14.25">
      <c r="A12" s="33"/>
      <c r="B12" s="31" t="s">
        <v>72</v>
      </c>
      <c r="C12" s="35"/>
      <c r="D12" s="33" t="s">
        <v>124</v>
      </c>
      <c r="E12" s="31" t="s">
        <v>125</v>
      </c>
      <c r="F12" s="34"/>
      <c r="G12" s="34"/>
      <c r="H12" s="34"/>
    </row>
    <row r="13" spans="1:8" ht="14.25">
      <c r="A13" s="33"/>
      <c r="B13" s="31" t="s">
        <v>73</v>
      </c>
      <c r="C13" s="35"/>
      <c r="D13" s="33" t="s">
        <v>126</v>
      </c>
      <c r="E13" s="31" t="s">
        <v>127</v>
      </c>
      <c r="F13" s="34"/>
      <c r="G13" s="34"/>
      <c r="H13" s="35"/>
    </row>
    <row r="14" spans="1:8" ht="14.25">
      <c r="A14" s="33"/>
      <c r="B14" s="31" t="s">
        <v>74</v>
      </c>
      <c r="C14" s="35"/>
      <c r="D14" s="33" t="s">
        <v>128</v>
      </c>
      <c r="E14" s="31" t="s">
        <v>129</v>
      </c>
      <c r="F14" s="34"/>
      <c r="G14" s="34"/>
      <c r="H14" s="34"/>
    </row>
    <row r="15" spans="1:8" ht="14.25">
      <c r="A15" s="33"/>
      <c r="B15" s="31" t="s">
        <v>130</v>
      </c>
      <c r="C15" s="35"/>
      <c r="D15" s="33" t="s">
        <v>131</v>
      </c>
      <c r="E15" s="31" t="s">
        <v>132</v>
      </c>
      <c r="F15" s="34">
        <f>G15</f>
        <v>403492.4</v>
      </c>
      <c r="G15" s="34">
        <v>403492.4</v>
      </c>
      <c r="H15" s="34"/>
    </row>
    <row r="16" spans="1:8" ht="14.25">
      <c r="A16" s="33"/>
      <c r="B16" s="31" t="s">
        <v>133</v>
      </c>
      <c r="C16" s="35"/>
      <c r="D16" s="36" t="s">
        <v>134</v>
      </c>
      <c r="E16" s="31" t="s">
        <v>135</v>
      </c>
      <c r="F16" s="34">
        <f>G16</f>
        <v>152982.72</v>
      </c>
      <c r="G16" s="34">
        <v>152982.72</v>
      </c>
      <c r="H16" s="35"/>
    </row>
    <row r="17" spans="1:8" ht="14.25">
      <c r="A17" s="33"/>
      <c r="B17" s="31" t="s">
        <v>136</v>
      </c>
      <c r="C17" s="35"/>
      <c r="D17" s="33" t="s">
        <v>137</v>
      </c>
      <c r="E17" s="31" t="s">
        <v>138</v>
      </c>
      <c r="F17" s="34"/>
      <c r="G17" s="34"/>
      <c r="H17" s="35"/>
    </row>
    <row r="18" spans="1:8" ht="14.25">
      <c r="A18" s="33"/>
      <c r="B18" s="31" t="s">
        <v>139</v>
      </c>
      <c r="C18" s="35"/>
      <c r="D18" s="33" t="s">
        <v>140</v>
      </c>
      <c r="E18" s="31" t="s">
        <v>141</v>
      </c>
      <c r="F18" s="34"/>
      <c r="G18" s="34"/>
      <c r="H18" s="34"/>
    </row>
    <row r="19" spans="1:8" ht="14.25">
      <c r="A19" s="33"/>
      <c r="B19" s="31" t="s">
        <v>142</v>
      </c>
      <c r="C19" s="35"/>
      <c r="D19" s="33" t="s">
        <v>143</v>
      </c>
      <c r="E19" s="31" t="s">
        <v>144</v>
      </c>
      <c r="F19" s="34">
        <f>G19</f>
        <v>12419829.8</v>
      </c>
      <c r="G19" s="34">
        <v>12419829.8</v>
      </c>
      <c r="H19" s="34"/>
    </row>
    <row r="20" spans="1:8" ht="14.25">
      <c r="A20" s="33"/>
      <c r="B20" s="31" t="s">
        <v>145</v>
      </c>
      <c r="C20" s="35"/>
      <c r="D20" s="33" t="s">
        <v>146</v>
      </c>
      <c r="E20" s="31" t="s">
        <v>147</v>
      </c>
      <c r="F20" s="83"/>
      <c r="G20" s="83"/>
      <c r="H20" s="35"/>
    </row>
    <row r="21" spans="1:8" ht="14.25">
      <c r="A21" s="33"/>
      <c r="B21" s="31" t="s">
        <v>148</v>
      </c>
      <c r="C21" s="35"/>
      <c r="D21" s="33" t="s">
        <v>149</v>
      </c>
      <c r="E21" s="31" t="s">
        <v>150</v>
      </c>
      <c r="F21" s="34"/>
      <c r="G21" s="34"/>
      <c r="H21" s="34"/>
    </row>
    <row r="22" spans="1:8" ht="14.25">
      <c r="A22" s="33"/>
      <c r="B22" s="31" t="s">
        <v>151</v>
      </c>
      <c r="C22" s="35"/>
      <c r="D22" s="33" t="s">
        <v>152</v>
      </c>
      <c r="E22" s="31" t="s">
        <v>153</v>
      </c>
      <c r="F22" s="34"/>
      <c r="G22" s="34"/>
      <c r="H22" s="35"/>
    </row>
    <row r="23" spans="1:8" ht="14.25">
      <c r="A23" s="33"/>
      <c r="B23" s="31" t="s">
        <v>154</v>
      </c>
      <c r="C23" s="35"/>
      <c r="D23" s="33" t="s">
        <v>155</v>
      </c>
      <c r="E23" s="31" t="s">
        <v>156</v>
      </c>
      <c r="F23" s="34"/>
      <c r="G23" s="34"/>
      <c r="H23" s="35"/>
    </row>
    <row r="24" spans="1:8" ht="14.25">
      <c r="A24" s="33"/>
      <c r="B24" s="31" t="s">
        <v>157</v>
      </c>
      <c r="C24" s="35"/>
      <c r="D24" s="33" t="s">
        <v>158</v>
      </c>
      <c r="E24" s="31" t="s">
        <v>159</v>
      </c>
      <c r="F24" s="35"/>
      <c r="G24" s="35"/>
      <c r="H24" s="35"/>
    </row>
    <row r="25" spans="1:8" ht="14.25">
      <c r="A25" s="33"/>
      <c r="B25" s="31" t="s">
        <v>160</v>
      </c>
      <c r="C25" s="35"/>
      <c r="D25" s="33" t="s">
        <v>161</v>
      </c>
      <c r="E25" s="31" t="s">
        <v>162</v>
      </c>
      <c r="F25" s="34"/>
      <c r="G25" s="34"/>
      <c r="H25" s="35"/>
    </row>
    <row r="26" spans="1:8" ht="14.25">
      <c r="A26" s="33"/>
      <c r="B26" s="31" t="s">
        <v>163</v>
      </c>
      <c r="C26" s="35"/>
      <c r="D26" s="33" t="s">
        <v>164</v>
      </c>
      <c r="E26" s="31" t="s">
        <v>165</v>
      </c>
      <c r="F26" s="34"/>
      <c r="G26" s="34"/>
      <c r="H26" s="35"/>
    </row>
    <row r="27" spans="1:8" ht="14.25">
      <c r="A27" s="33"/>
      <c r="B27" s="31" t="s">
        <v>166</v>
      </c>
      <c r="C27" s="35"/>
      <c r="D27" s="33" t="s">
        <v>167</v>
      </c>
      <c r="E27" s="31" t="s">
        <v>168</v>
      </c>
      <c r="F27" s="34"/>
      <c r="G27" s="34"/>
      <c r="H27" s="35"/>
    </row>
    <row r="28" spans="1:8" ht="14.25">
      <c r="A28" s="33"/>
      <c r="B28" s="31" t="s">
        <v>169</v>
      </c>
      <c r="C28" s="35"/>
      <c r="D28" s="33" t="s">
        <v>170</v>
      </c>
      <c r="E28" s="31" t="s">
        <v>171</v>
      </c>
      <c r="F28" s="34"/>
      <c r="G28" s="34"/>
      <c r="H28" s="35"/>
    </row>
    <row r="29" spans="1:8" ht="14.25">
      <c r="A29" s="33"/>
      <c r="B29" s="31" t="s">
        <v>172</v>
      </c>
      <c r="C29" s="35"/>
      <c r="D29" s="33" t="s">
        <v>173</v>
      </c>
      <c r="E29" s="31" t="s">
        <v>174</v>
      </c>
      <c r="F29" s="34"/>
      <c r="G29" s="34"/>
      <c r="H29" s="34"/>
    </row>
    <row r="30" spans="1:8" ht="14.25">
      <c r="A30" s="33"/>
      <c r="B30" s="31" t="s">
        <v>175</v>
      </c>
      <c r="C30" s="35"/>
      <c r="D30" s="33"/>
      <c r="E30" s="31" t="s">
        <v>176</v>
      </c>
      <c r="F30" s="35"/>
      <c r="G30" s="35"/>
      <c r="H30" s="35"/>
    </row>
    <row r="31" spans="1:8" ht="14.25">
      <c r="A31" s="37" t="s">
        <v>55</v>
      </c>
      <c r="B31" s="31" t="s">
        <v>177</v>
      </c>
      <c r="C31" s="34">
        <f>C8+C9</f>
        <v>13353361.24</v>
      </c>
      <c r="D31" s="37" t="s">
        <v>78</v>
      </c>
      <c r="E31" s="31" t="s">
        <v>178</v>
      </c>
      <c r="F31" s="84">
        <f>SUM(F8:F29)</f>
        <v>13353361.24</v>
      </c>
      <c r="G31" s="84">
        <f>SUM(G8:G29)</f>
        <v>13353361.24</v>
      </c>
      <c r="H31" s="38"/>
    </row>
    <row r="32" spans="1:8" ht="14.25">
      <c r="A32" s="33"/>
      <c r="B32" s="31" t="s">
        <v>179</v>
      </c>
      <c r="C32" s="35"/>
      <c r="D32" s="39"/>
      <c r="E32" s="31" t="s">
        <v>180</v>
      </c>
      <c r="F32" s="39"/>
      <c r="G32" s="39"/>
      <c r="H32" s="39"/>
    </row>
    <row r="33" spans="1:8" ht="14.25">
      <c r="A33" s="33" t="s">
        <v>181</v>
      </c>
      <c r="B33" s="31" t="s">
        <v>182</v>
      </c>
      <c r="C33" s="34"/>
      <c r="D33" s="39" t="s">
        <v>183</v>
      </c>
      <c r="E33" s="31" t="s">
        <v>184</v>
      </c>
      <c r="F33" s="39"/>
      <c r="G33" s="39"/>
      <c r="H33" s="39"/>
    </row>
    <row r="34" spans="1:8" ht="14.25">
      <c r="A34" s="33" t="s">
        <v>114</v>
      </c>
      <c r="B34" s="31" t="s">
        <v>185</v>
      </c>
      <c r="C34" s="34"/>
      <c r="D34" s="39" t="s">
        <v>186</v>
      </c>
      <c r="E34" s="31" t="s">
        <v>187</v>
      </c>
      <c r="F34" s="39"/>
      <c r="G34" s="39"/>
      <c r="H34" s="39"/>
    </row>
    <row r="35" spans="1:8" ht="14.25">
      <c r="A35" s="33" t="s">
        <v>117</v>
      </c>
      <c r="B35" s="31" t="s">
        <v>188</v>
      </c>
      <c r="C35" s="34"/>
      <c r="D35" s="39" t="s">
        <v>189</v>
      </c>
      <c r="E35" s="31" t="s">
        <v>190</v>
      </c>
      <c r="F35" s="39"/>
      <c r="G35" s="39"/>
      <c r="H35" s="39"/>
    </row>
    <row r="36" spans="1:8" ht="14.25">
      <c r="A36" s="33"/>
      <c r="B36" s="31" t="s">
        <v>191</v>
      </c>
      <c r="C36" s="35"/>
      <c r="D36" s="39"/>
      <c r="E36" s="31" t="s">
        <v>192</v>
      </c>
      <c r="F36" s="39"/>
      <c r="G36" s="39"/>
      <c r="H36" s="39"/>
    </row>
    <row r="37" spans="1:8" ht="14.25">
      <c r="A37" s="37" t="s">
        <v>193</v>
      </c>
      <c r="B37" s="31" t="s">
        <v>194</v>
      </c>
      <c r="C37" s="34">
        <f>C31+C33+C34+C35</f>
        <v>13353361.24</v>
      </c>
      <c r="D37" s="37" t="s">
        <v>195</v>
      </c>
      <c r="E37" s="31" t="s">
        <v>196</v>
      </c>
      <c r="F37" s="85">
        <f>F31+F33+F34+F35</f>
        <v>13353361.24</v>
      </c>
      <c r="G37" s="85">
        <f>G31+G33+G34+G35</f>
        <v>13353361.24</v>
      </c>
      <c r="H37" s="38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0">
      <selection activeCell="D8" sqref="D8"/>
    </sheetView>
  </sheetViews>
  <sheetFormatPr defaultColWidth="9.00390625" defaultRowHeight="14.25"/>
  <cols>
    <col min="1" max="3" width="4.25390625" style="0" customWidth="1"/>
    <col min="4" max="4" width="31.625" style="0" customWidth="1"/>
    <col min="5" max="5" width="17.50390625" style="0" customWidth="1"/>
    <col min="6" max="6" width="16.875" style="0" customWidth="1"/>
    <col min="7" max="7" width="16.125" style="0" customWidth="1"/>
  </cols>
  <sheetData>
    <row r="1" spans="1:2" ht="14.25">
      <c r="A1" s="138" t="s">
        <v>197</v>
      </c>
      <c r="B1" s="138"/>
    </row>
    <row r="2" spans="1:7" ht="21">
      <c r="A2" s="139" t="s">
        <v>198</v>
      </c>
      <c r="B2" s="140"/>
      <c r="C2" s="140"/>
      <c r="D2" s="140"/>
      <c r="E2" s="140"/>
      <c r="F2" s="140"/>
      <c r="G2" s="140"/>
    </row>
    <row r="3" spans="1:7" ht="24" customHeight="1">
      <c r="A3" s="93" t="s">
        <v>282</v>
      </c>
      <c r="B3" s="22"/>
      <c r="C3" s="22"/>
      <c r="D3" s="22"/>
      <c r="F3" s="22"/>
      <c r="G3" s="23" t="s">
        <v>53</v>
      </c>
    </row>
    <row r="4" spans="1:7" ht="21" customHeight="1">
      <c r="A4" s="141" t="s">
        <v>199</v>
      </c>
      <c r="B4" s="141"/>
      <c r="C4" s="141"/>
      <c r="D4" s="141" t="s">
        <v>63</v>
      </c>
      <c r="E4" s="141" t="s">
        <v>200</v>
      </c>
      <c r="F4" s="141"/>
      <c r="G4" s="141"/>
    </row>
    <row r="5" spans="1:7" ht="38.25" customHeight="1">
      <c r="A5" s="141" t="s">
        <v>62</v>
      </c>
      <c r="B5" s="141"/>
      <c r="C5" s="141"/>
      <c r="D5" s="141"/>
      <c r="E5" s="141" t="s">
        <v>88</v>
      </c>
      <c r="F5" s="141" t="s">
        <v>79</v>
      </c>
      <c r="G5" s="141" t="s">
        <v>80</v>
      </c>
    </row>
    <row r="6" spans="1:7" ht="21" customHeight="1">
      <c r="A6" s="24" t="s">
        <v>64</v>
      </c>
      <c r="B6" s="24" t="s">
        <v>65</v>
      </c>
      <c r="C6" s="24" t="s">
        <v>66</v>
      </c>
      <c r="D6" s="141"/>
      <c r="E6" s="141"/>
      <c r="F6" s="141"/>
      <c r="G6" s="141"/>
    </row>
    <row r="7" spans="1:7" ht="21" customHeight="1">
      <c r="A7" s="142" t="s">
        <v>201</v>
      </c>
      <c r="B7" s="142"/>
      <c r="C7" s="142"/>
      <c r="D7" s="27"/>
      <c r="E7" s="25">
        <f>F7+G7</f>
        <v>13353361.24</v>
      </c>
      <c r="F7" s="25">
        <f>SUM(F8:F15)</f>
        <v>3903684.2399999998</v>
      </c>
      <c r="G7" s="86">
        <f>SUM(G8:G15)</f>
        <v>9449677</v>
      </c>
    </row>
    <row r="8" spans="1:7" ht="21" customHeight="1">
      <c r="A8" s="143">
        <v>2019999</v>
      </c>
      <c r="B8" s="143"/>
      <c r="C8" s="143"/>
      <c r="D8" s="27" t="s">
        <v>248</v>
      </c>
      <c r="E8" s="25">
        <f aca="true" t="shared" si="0" ref="E8:E15">F8+G8</f>
        <v>377056.32</v>
      </c>
      <c r="F8" s="25">
        <v>377056.32</v>
      </c>
      <c r="G8" s="86">
        <v>0</v>
      </c>
    </row>
    <row r="9" spans="1:7" ht="21" customHeight="1">
      <c r="A9" s="143" t="s">
        <v>227</v>
      </c>
      <c r="B9" s="143"/>
      <c r="C9" s="143"/>
      <c r="D9" s="27" t="s">
        <v>249</v>
      </c>
      <c r="E9" s="25">
        <f t="shared" si="0"/>
        <v>32670</v>
      </c>
      <c r="F9" s="25">
        <v>32670</v>
      </c>
      <c r="G9" s="86">
        <v>0</v>
      </c>
    </row>
    <row r="10" spans="1:7" ht="21" customHeight="1">
      <c r="A10" s="143" t="s">
        <v>229</v>
      </c>
      <c r="B10" s="143"/>
      <c r="C10" s="143"/>
      <c r="D10" s="27" t="s">
        <v>250</v>
      </c>
      <c r="E10" s="25">
        <f t="shared" si="0"/>
        <v>370822.4</v>
      </c>
      <c r="F10" s="25">
        <v>370822.4</v>
      </c>
      <c r="G10" s="86">
        <v>0</v>
      </c>
    </row>
    <row r="11" spans="1:7" ht="21" customHeight="1">
      <c r="A11" s="143" t="s">
        <v>231</v>
      </c>
      <c r="B11" s="143"/>
      <c r="C11" s="143"/>
      <c r="D11" s="27" t="s">
        <v>251</v>
      </c>
      <c r="E11" s="25">
        <f t="shared" si="0"/>
        <v>152982.72</v>
      </c>
      <c r="F11" s="25">
        <v>152982.72</v>
      </c>
      <c r="G11" s="86">
        <v>0</v>
      </c>
    </row>
    <row r="12" spans="1:7" ht="21" customHeight="1">
      <c r="A12" s="143" t="s">
        <v>233</v>
      </c>
      <c r="B12" s="143"/>
      <c r="C12" s="143"/>
      <c r="D12" s="27" t="s">
        <v>252</v>
      </c>
      <c r="E12" s="25">
        <f t="shared" si="0"/>
        <v>375000</v>
      </c>
      <c r="F12" s="25">
        <v>375000</v>
      </c>
      <c r="G12" s="86">
        <v>0</v>
      </c>
    </row>
    <row r="13" spans="1:7" ht="21" customHeight="1">
      <c r="A13" s="143" t="s">
        <v>235</v>
      </c>
      <c r="B13" s="143"/>
      <c r="C13" s="143"/>
      <c r="D13" s="27" t="s">
        <v>253</v>
      </c>
      <c r="E13" s="25">
        <f t="shared" si="0"/>
        <v>2595152.8</v>
      </c>
      <c r="F13" s="25">
        <v>2595152.8</v>
      </c>
      <c r="G13" s="86">
        <v>0</v>
      </c>
    </row>
    <row r="14" spans="1:7" ht="21" customHeight="1">
      <c r="A14" s="143" t="s">
        <v>237</v>
      </c>
      <c r="B14" s="143"/>
      <c r="C14" s="143"/>
      <c r="D14" s="27" t="s">
        <v>254</v>
      </c>
      <c r="E14" s="25">
        <f t="shared" si="0"/>
        <v>5322000</v>
      </c>
      <c r="F14" s="25">
        <v>0</v>
      </c>
      <c r="G14" s="86">
        <v>5322000</v>
      </c>
    </row>
    <row r="15" spans="1:7" ht="21" customHeight="1">
      <c r="A15" s="143" t="s">
        <v>239</v>
      </c>
      <c r="B15" s="143"/>
      <c r="C15" s="143"/>
      <c r="D15" s="27" t="s">
        <v>255</v>
      </c>
      <c r="E15" s="25">
        <f t="shared" si="0"/>
        <v>4127677</v>
      </c>
      <c r="F15" s="25">
        <v>0</v>
      </c>
      <c r="G15" s="86">
        <v>4127677</v>
      </c>
    </row>
    <row r="16" spans="1:7" ht="21" customHeight="1">
      <c r="A16" s="142"/>
      <c r="B16" s="142"/>
      <c r="C16" s="142"/>
      <c r="D16" s="27"/>
      <c r="E16" s="25"/>
      <c r="F16" s="25"/>
      <c r="G16" s="26"/>
    </row>
    <row r="17" spans="1:7" ht="21" customHeight="1">
      <c r="A17" s="142"/>
      <c r="B17" s="142"/>
      <c r="C17" s="142"/>
      <c r="D17" s="27"/>
      <c r="E17" s="25"/>
      <c r="F17" s="25"/>
      <c r="G17" s="26"/>
    </row>
    <row r="18" spans="1:7" ht="21" customHeight="1">
      <c r="A18" s="142"/>
      <c r="B18" s="142"/>
      <c r="C18" s="142"/>
      <c r="D18" s="27"/>
      <c r="E18" s="25"/>
      <c r="F18" s="25"/>
      <c r="G18" s="26"/>
    </row>
    <row r="19" spans="1:7" ht="21" customHeight="1">
      <c r="A19" s="142"/>
      <c r="B19" s="142"/>
      <c r="C19" s="142"/>
      <c r="D19" s="27"/>
      <c r="E19" s="25"/>
      <c r="F19" s="25"/>
      <c r="G19" s="26"/>
    </row>
    <row r="20" spans="1:7" ht="21" customHeight="1">
      <c r="A20" s="142"/>
      <c r="B20" s="142"/>
      <c r="C20" s="142"/>
      <c r="D20" s="27"/>
      <c r="E20" s="25"/>
      <c r="F20" s="25"/>
      <c r="G20" s="26"/>
    </row>
    <row r="21" spans="1:7" ht="21" customHeight="1">
      <c r="A21" s="142"/>
      <c r="B21" s="142"/>
      <c r="C21" s="142"/>
      <c r="D21" s="27"/>
      <c r="E21" s="26"/>
      <c r="F21" s="26"/>
      <c r="G21" s="26"/>
    </row>
  </sheetData>
  <sheetProtection/>
  <mergeCells count="24">
    <mergeCell ref="A20:C20"/>
    <mergeCell ref="A21:C21"/>
    <mergeCell ref="D4:D6"/>
    <mergeCell ref="E5:E6"/>
    <mergeCell ref="F5:F6"/>
    <mergeCell ref="G5:G6"/>
    <mergeCell ref="A7:C7"/>
    <mergeCell ref="A14:C14"/>
    <mergeCell ref="A15:C15"/>
    <mergeCell ref="A16:C16"/>
    <mergeCell ref="A18:C18"/>
    <mergeCell ref="A19:C19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5:C5"/>
    <mergeCell ref="A17:C17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31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19.00390625" style="0" customWidth="1"/>
    <col min="2" max="2" width="24.50390625" style="0" customWidth="1"/>
    <col min="3" max="3" width="16.00390625" style="0" bestFit="1" customWidth="1"/>
    <col min="4" max="4" width="18.50390625" style="0" customWidth="1"/>
    <col min="5" max="5" width="22.875" style="0" customWidth="1"/>
  </cols>
  <sheetData>
    <row r="1" spans="1:2" ht="14.25">
      <c r="A1" s="1" t="s">
        <v>202</v>
      </c>
      <c r="B1" s="1"/>
    </row>
    <row r="2" spans="1:5" ht="18.75">
      <c r="A2" s="118" t="s">
        <v>203</v>
      </c>
      <c r="B2" s="118"/>
      <c r="C2" s="118"/>
      <c r="D2" s="118"/>
      <c r="E2" s="118"/>
    </row>
    <row r="3" spans="1:5" ht="14.25">
      <c r="A3" s="92" t="s">
        <v>282</v>
      </c>
      <c r="B3" s="92"/>
      <c r="C3" s="13"/>
      <c r="D3" s="13"/>
      <c r="E3" s="20" t="s">
        <v>2</v>
      </c>
    </row>
    <row r="4" spans="1:5" ht="24.75" customHeight="1">
      <c r="A4" s="144" t="s">
        <v>288</v>
      </c>
      <c r="B4" s="144" t="s">
        <v>289</v>
      </c>
      <c r="C4" s="144" t="s">
        <v>205</v>
      </c>
      <c r="D4" s="144"/>
      <c r="E4" s="144"/>
    </row>
    <row r="5" spans="1:5" ht="27.75" customHeight="1">
      <c r="A5" s="144"/>
      <c r="B5" s="144"/>
      <c r="C5" s="15" t="s">
        <v>88</v>
      </c>
      <c r="D5" s="16" t="s">
        <v>92</v>
      </c>
      <c r="E5" s="16" t="s">
        <v>93</v>
      </c>
    </row>
    <row r="6" spans="1:5" ht="14.25">
      <c r="A6" s="159" t="s">
        <v>75</v>
      </c>
      <c r="B6" s="158"/>
      <c r="C6" s="76">
        <f>C7+C13+C25</f>
        <v>3903684.2399999998</v>
      </c>
      <c r="D6" s="76">
        <f>D7+D13+D25</f>
        <v>3903684.2399999998</v>
      </c>
      <c r="E6" s="21"/>
    </row>
    <row r="7" spans="1:5" ht="14.25">
      <c r="A7" s="18">
        <v>301</v>
      </c>
      <c r="B7" s="18" t="s">
        <v>94</v>
      </c>
      <c r="C7" s="19">
        <f>SUM(C8:C12)</f>
        <v>2816457.92</v>
      </c>
      <c r="D7" s="19">
        <f>SUM(D8:D12)</f>
        <v>2816457.92</v>
      </c>
      <c r="E7" s="18"/>
    </row>
    <row r="8" spans="1:5" ht="14.25">
      <c r="A8" s="18">
        <v>30101</v>
      </c>
      <c r="B8" s="18" t="s">
        <v>256</v>
      </c>
      <c r="C8" s="19">
        <f>D8</f>
        <v>814728</v>
      </c>
      <c r="D8" s="19">
        <v>814728</v>
      </c>
      <c r="E8" s="18"/>
    </row>
    <row r="9" spans="1:5" ht="14.25">
      <c r="A9" s="18">
        <v>30102</v>
      </c>
      <c r="B9" s="18" t="s">
        <v>257</v>
      </c>
      <c r="C9" s="19">
        <f aca="true" t="shared" si="0" ref="C9:C31">D9</f>
        <v>1196760</v>
      </c>
      <c r="D9" s="19">
        <v>1196760</v>
      </c>
      <c r="E9" s="18"/>
    </row>
    <row r="10" spans="1:5" ht="14.25">
      <c r="A10" s="18">
        <v>30108</v>
      </c>
      <c r="B10" s="18" t="s">
        <v>258</v>
      </c>
      <c r="C10" s="19">
        <f t="shared" si="0"/>
        <v>370822.4</v>
      </c>
      <c r="D10" s="19">
        <v>370822.4</v>
      </c>
      <c r="E10" s="18"/>
    </row>
    <row r="11" spans="1:5" ht="14.25">
      <c r="A11" s="18">
        <v>30112</v>
      </c>
      <c r="B11" s="18" t="s">
        <v>259</v>
      </c>
      <c r="C11" s="19">
        <f t="shared" si="0"/>
        <v>152982.72</v>
      </c>
      <c r="D11" s="19">
        <v>152982.72</v>
      </c>
      <c r="E11" s="18"/>
    </row>
    <row r="12" spans="1:5" ht="14.25">
      <c r="A12" s="18">
        <v>30113</v>
      </c>
      <c r="B12" s="18" t="s">
        <v>260</v>
      </c>
      <c r="C12" s="19">
        <f t="shared" si="0"/>
        <v>281164.8</v>
      </c>
      <c r="D12" s="19">
        <v>281164.8</v>
      </c>
      <c r="E12" s="18"/>
    </row>
    <row r="13" spans="1:5" ht="14.25">
      <c r="A13" s="18">
        <v>302</v>
      </c>
      <c r="B13" s="18" t="s">
        <v>95</v>
      </c>
      <c r="C13" s="19">
        <f>SUM(C14:C24)</f>
        <v>435500</v>
      </c>
      <c r="D13" s="19">
        <f>SUM(D14:D24)</f>
        <v>435500</v>
      </c>
      <c r="E13" s="18"/>
    </row>
    <row r="14" spans="1:5" ht="14.25">
      <c r="A14" s="18">
        <v>30201</v>
      </c>
      <c r="B14" s="18" t="s">
        <v>261</v>
      </c>
      <c r="C14" s="19">
        <f t="shared" si="0"/>
        <v>72610</v>
      </c>
      <c r="D14" s="19">
        <v>72610</v>
      </c>
      <c r="E14" s="18"/>
    </row>
    <row r="15" spans="1:5" ht="14.25">
      <c r="A15" s="18">
        <v>30205</v>
      </c>
      <c r="B15" s="18" t="s">
        <v>262</v>
      </c>
      <c r="C15" s="19">
        <f t="shared" si="0"/>
        <v>2200</v>
      </c>
      <c r="D15" s="19">
        <v>2200</v>
      </c>
      <c r="E15" s="18"/>
    </row>
    <row r="16" spans="1:5" ht="14.25">
      <c r="A16" s="18">
        <v>30206</v>
      </c>
      <c r="B16" s="18" t="s">
        <v>263</v>
      </c>
      <c r="C16" s="19">
        <f t="shared" si="0"/>
        <v>21600</v>
      </c>
      <c r="D16" s="19">
        <v>21600</v>
      </c>
      <c r="E16" s="18"/>
    </row>
    <row r="17" spans="1:5" ht="14.25">
      <c r="A17" s="18">
        <v>30207</v>
      </c>
      <c r="B17" s="18" t="s">
        <v>264</v>
      </c>
      <c r="C17" s="19">
        <f t="shared" si="0"/>
        <v>18000</v>
      </c>
      <c r="D17" s="19">
        <v>18000</v>
      </c>
      <c r="E17" s="18"/>
    </row>
    <row r="18" spans="1:5" ht="14.25">
      <c r="A18" s="18">
        <v>30211</v>
      </c>
      <c r="B18" s="18" t="s">
        <v>265</v>
      </c>
      <c r="C18" s="19">
        <f t="shared" si="0"/>
        <v>10000</v>
      </c>
      <c r="D18" s="19">
        <v>10000</v>
      </c>
      <c r="E18" s="18"/>
    </row>
    <row r="19" spans="1:5" ht="14.25">
      <c r="A19" s="18">
        <v>30216</v>
      </c>
      <c r="B19" s="18" t="s">
        <v>266</v>
      </c>
      <c r="C19" s="19">
        <f t="shared" si="0"/>
        <v>8000</v>
      </c>
      <c r="D19" s="19">
        <v>8000</v>
      </c>
      <c r="E19" s="18"/>
    </row>
    <row r="20" spans="1:5" ht="14.25">
      <c r="A20" s="18">
        <v>30217</v>
      </c>
      <c r="B20" s="18" t="s">
        <v>267</v>
      </c>
      <c r="C20" s="19">
        <f t="shared" si="0"/>
        <v>5000</v>
      </c>
      <c r="D20" s="19">
        <v>5000</v>
      </c>
      <c r="E20" s="18"/>
    </row>
    <row r="21" spans="1:5" ht="14.25">
      <c r="A21" s="18">
        <v>30228</v>
      </c>
      <c r="B21" s="18" t="s">
        <v>268</v>
      </c>
      <c r="C21" s="19">
        <f t="shared" si="0"/>
        <v>51450</v>
      </c>
      <c r="D21" s="19">
        <v>51450</v>
      </c>
      <c r="E21" s="18"/>
    </row>
    <row r="22" spans="1:5" ht="14.25">
      <c r="A22" s="18">
        <v>30229</v>
      </c>
      <c r="B22" s="18" t="s">
        <v>269</v>
      </c>
      <c r="C22" s="19">
        <f t="shared" si="0"/>
        <v>170640</v>
      </c>
      <c r="D22" s="19">
        <v>170640</v>
      </c>
      <c r="E22" s="18"/>
    </row>
    <row r="23" spans="1:5" ht="14.25">
      <c r="A23" s="18">
        <v>30231</v>
      </c>
      <c r="B23" s="18" t="s">
        <v>270</v>
      </c>
      <c r="C23" s="19">
        <f t="shared" si="0"/>
        <v>60000</v>
      </c>
      <c r="D23" s="19">
        <v>60000</v>
      </c>
      <c r="E23" s="18"/>
    </row>
    <row r="24" spans="1:5" ht="14.25">
      <c r="A24" s="18">
        <v>30299</v>
      </c>
      <c r="B24" s="18" t="s">
        <v>271</v>
      </c>
      <c r="C24" s="19">
        <f t="shared" si="0"/>
        <v>16000</v>
      </c>
      <c r="D24" s="19">
        <v>16000</v>
      </c>
      <c r="E24" s="18"/>
    </row>
    <row r="25" spans="1:5" ht="14.25">
      <c r="A25" s="18">
        <v>303</v>
      </c>
      <c r="B25" s="18" t="s">
        <v>96</v>
      </c>
      <c r="C25" s="19">
        <f>SUM(C26:C27)</f>
        <v>651726.32</v>
      </c>
      <c r="D25" s="19">
        <f>SUM(D26:D27)</f>
        <v>651726.32</v>
      </c>
      <c r="E25" s="18"/>
    </row>
    <row r="26" spans="1:5" ht="14.25">
      <c r="A26" s="18">
        <v>30302</v>
      </c>
      <c r="B26" s="18" t="s">
        <v>272</v>
      </c>
      <c r="C26" s="19">
        <f t="shared" si="0"/>
        <v>32670</v>
      </c>
      <c r="D26" s="19">
        <v>32670</v>
      </c>
      <c r="E26" s="18"/>
    </row>
    <row r="27" spans="1:5" ht="14.25">
      <c r="A27" s="18">
        <v>30399</v>
      </c>
      <c r="B27" s="18" t="s">
        <v>273</v>
      </c>
      <c r="C27" s="19">
        <f t="shared" si="0"/>
        <v>619056.32</v>
      </c>
      <c r="D27" s="19">
        <v>619056.32</v>
      </c>
      <c r="E27" s="18"/>
    </row>
    <row r="28" spans="1:5" ht="14.25">
      <c r="A28" s="18">
        <v>307</v>
      </c>
      <c r="B28" s="18" t="s">
        <v>287</v>
      </c>
      <c r="C28" s="19">
        <f t="shared" si="0"/>
        <v>0</v>
      </c>
      <c r="D28" s="19">
        <v>0</v>
      </c>
      <c r="E28" s="18"/>
    </row>
    <row r="29" spans="1:5" ht="14.25">
      <c r="A29" s="18">
        <v>309</v>
      </c>
      <c r="B29" s="18" t="s">
        <v>97</v>
      </c>
      <c r="C29" s="19">
        <f t="shared" si="0"/>
        <v>0</v>
      </c>
      <c r="D29" s="19">
        <v>0</v>
      </c>
      <c r="E29" s="18"/>
    </row>
    <row r="30" spans="1:5" ht="14.25">
      <c r="A30" s="18">
        <v>310</v>
      </c>
      <c r="B30" s="18" t="s">
        <v>98</v>
      </c>
      <c r="C30" s="19">
        <f t="shared" si="0"/>
        <v>0</v>
      </c>
      <c r="D30" s="19">
        <v>0</v>
      </c>
      <c r="E30" s="18"/>
    </row>
    <row r="31" spans="1:5" ht="14.25">
      <c r="A31" s="18">
        <v>399</v>
      </c>
      <c r="B31" s="18" t="s">
        <v>84</v>
      </c>
      <c r="C31" s="19">
        <f t="shared" si="0"/>
        <v>0</v>
      </c>
      <c r="D31" s="19">
        <v>0</v>
      </c>
      <c r="E31" s="18"/>
    </row>
  </sheetData>
  <sheetProtection/>
  <mergeCells count="5">
    <mergeCell ref="A2:E2"/>
    <mergeCell ref="C4:E4"/>
    <mergeCell ref="A4:A5"/>
    <mergeCell ref="A6:B6"/>
    <mergeCell ref="B4:B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E15"/>
  <sheetViews>
    <sheetView zoomScaleSheetLayoutView="100" zoomScalePageLayoutView="0" workbookViewId="0" topLeftCell="A1">
      <selection activeCell="C17" sqref="C17"/>
    </sheetView>
  </sheetViews>
  <sheetFormatPr defaultColWidth="9.00390625" defaultRowHeight="14.25"/>
  <cols>
    <col min="1" max="1" width="13.00390625" style="0" customWidth="1"/>
    <col min="2" max="2" width="26.375" style="0" customWidth="1"/>
    <col min="3" max="3" width="16.00390625" style="0" customWidth="1"/>
    <col min="4" max="4" width="18.50390625" style="0" customWidth="1"/>
    <col min="5" max="5" width="22.875" style="0" customWidth="1"/>
  </cols>
  <sheetData>
    <row r="1" spans="1:2" ht="14.25">
      <c r="A1" s="1" t="s">
        <v>207</v>
      </c>
      <c r="B1" s="1"/>
    </row>
    <row r="2" spans="1:5" ht="18.75">
      <c r="A2" s="118" t="s">
        <v>208</v>
      </c>
      <c r="B2" s="118"/>
      <c r="C2" s="118"/>
      <c r="D2" s="118"/>
      <c r="E2" s="118"/>
    </row>
    <row r="3" spans="1:5" ht="20.25" customHeight="1">
      <c r="A3" s="92" t="s">
        <v>282</v>
      </c>
      <c r="B3" s="92"/>
      <c r="C3" s="13"/>
      <c r="D3" s="13"/>
      <c r="E3" s="14" t="s">
        <v>2</v>
      </c>
    </row>
    <row r="4" spans="1:5" ht="24.75" customHeight="1">
      <c r="A4" s="145" t="s">
        <v>288</v>
      </c>
      <c r="B4" s="145" t="s">
        <v>204</v>
      </c>
      <c r="C4" s="144" t="s">
        <v>286</v>
      </c>
      <c r="D4" s="144"/>
      <c r="E4" s="144"/>
    </row>
    <row r="5" spans="1:5" ht="27.75" customHeight="1">
      <c r="A5" s="145"/>
      <c r="B5" s="145"/>
      <c r="C5" s="15" t="s">
        <v>88</v>
      </c>
      <c r="D5" s="16" t="s">
        <v>92</v>
      </c>
      <c r="E5" s="16" t="s">
        <v>93</v>
      </c>
    </row>
    <row r="6" spans="1:5" ht="14.25">
      <c r="A6" s="157" t="s">
        <v>206</v>
      </c>
      <c r="B6" s="158"/>
      <c r="C6" s="76">
        <f>C8+C12</f>
        <v>9449677</v>
      </c>
      <c r="D6" s="76">
        <f>D8+D12</f>
        <v>9449677</v>
      </c>
      <c r="E6" s="17"/>
    </row>
    <row r="7" spans="1:5" ht="14.25">
      <c r="A7" s="18">
        <v>301</v>
      </c>
      <c r="B7" s="18" t="s">
        <v>94</v>
      </c>
      <c r="C7" s="19">
        <f>D7</f>
        <v>0</v>
      </c>
      <c r="D7" s="19">
        <v>0</v>
      </c>
      <c r="E7" s="18"/>
    </row>
    <row r="8" spans="1:5" ht="14.25">
      <c r="A8" s="18">
        <v>302</v>
      </c>
      <c r="B8" s="18" t="s">
        <v>95</v>
      </c>
      <c r="C8" s="19">
        <f>D8</f>
        <v>4127677</v>
      </c>
      <c r="D8" s="19">
        <f>D9</f>
        <v>4127677</v>
      </c>
      <c r="E8" s="18"/>
    </row>
    <row r="9" spans="1:5" ht="14.25">
      <c r="A9" s="18">
        <v>30213</v>
      </c>
      <c r="B9" s="18" t="s">
        <v>279</v>
      </c>
      <c r="C9" s="19">
        <f>D9</f>
        <v>4127677</v>
      </c>
      <c r="D9" s="19">
        <v>4127677</v>
      </c>
      <c r="E9" s="18"/>
    </row>
    <row r="10" spans="1:5" ht="14.25">
      <c r="A10" s="18">
        <v>303</v>
      </c>
      <c r="B10" s="18" t="s">
        <v>96</v>
      </c>
      <c r="C10" s="19">
        <f>D10</f>
        <v>0</v>
      </c>
      <c r="D10" s="19">
        <v>0</v>
      </c>
      <c r="E10" s="18"/>
    </row>
    <row r="11" spans="1:5" ht="14.25">
      <c r="A11" s="18">
        <v>307</v>
      </c>
      <c r="B11" s="18" t="s">
        <v>287</v>
      </c>
      <c r="C11" s="19">
        <f>D11</f>
        <v>0</v>
      </c>
      <c r="D11" s="19">
        <v>0</v>
      </c>
      <c r="E11" s="18"/>
    </row>
    <row r="12" spans="1:5" ht="14.25">
      <c r="A12" s="18">
        <v>309</v>
      </c>
      <c r="B12" s="18" t="s">
        <v>97</v>
      </c>
      <c r="C12" s="19">
        <f>D12</f>
        <v>5322000</v>
      </c>
      <c r="D12" s="19">
        <f>D13</f>
        <v>5322000</v>
      </c>
      <c r="E12" s="18"/>
    </row>
    <row r="13" spans="1:5" ht="14.25">
      <c r="A13" s="18">
        <v>30905</v>
      </c>
      <c r="B13" s="18" t="s">
        <v>280</v>
      </c>
      <c r="C13" s="19">
        <f>D13</f>
        <v>5322000</v>
      </c>
      <c r="D13" s="19">
        <v>5322000</v>
      </c>
      <c r="E13" s="18"/>
    </row>
    <row r="14" spans="1:5" ht="14.25">
      <c r="A14" s="18">
        <v>310</v>
      </c>
      <c r="B14" s="18" t="s">
        <v>98</v>
      </c>
      <c r="C14" s="19">
        <f>D14</f>
        <v>0</v>
      </c>
      <c r="D14" s="19">
        <v>0</v>
      </c>
      <c r="E14" s="18"/>
    </row>
    <row r="15" spans="1:5" ht="14.25">
      <c r="A15" s="18">
        <v>399</v>
      </c>
      <c r="B15" s="18" t="s">
        <v>84</v>
      </c>
      <c r="C15" s="19">
        <f>D15</f>
        <v>0</v>
      </c>
      <c r="D15" s="19">
        <v>0</v>
      </c>
      <c r="E15" s="18"/>
    </row>
  </sheetData>
  <sheetProtection/>
  <mergeCells count="5">
    <mergeCell ref="A2:E2"/>
    <mergeCell ref="C4:E4"/>
    <mergeCell ref="A4:A5"/>
    <mergeCell ref="A6:B6"/>
    <mergeCell ref="B4:B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谢玉珍</cp:lastModifiedBy>
  <cp:lastPrinted>2017-01-16T01:32:00Z</cp:lastPrinted>
  <dcterms:created xsi:type="dcterms:W3CDTF">2011-09-13T11:12:31Z</dcterms:created>
  <dcterms:modified xsi:type="dcterms:W3CDTF">2018-03-23T09:01:16Z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