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50" activeTab="3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<sst xmlns="http://schemas.openxmlformats.org/spreadsheetml/2006/main" count="419" uniqueCount="274">
  <si>
    <t>附件2-1</t>
  </si>
  <si>
    <t>部门收支总表</t>
  </si>
  <si>
    <t>单位名称：  韶关市国有仁化林场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</si>
  <si>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</si>
  <si>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</si>
  <si>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</si>
  <si>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</si>
  <si>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</si>
  <si>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</si>
  <si>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</si>
  <si>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</si>
  <si>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</si>
  <si>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</si>
  <si>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</si>
  <si>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</si>
  <si>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</si>
  <si>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</si>
  <si>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</si>
  <si>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</si>
  <si>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</si>
  <si>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</si>
  <si>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</si>
  <si>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</si>
  <si>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</si>
  <si>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</si>
  <si>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</si>
  <si>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</si>
  <si>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</si>
  <si>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</si>
  <si>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</si>
  <si>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</si>
  <si>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</si>
  <si>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</si>
  <si>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</si>
  <si>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</si>
  <si>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</si>
  <si>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</si>
  <si>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</si>
  <si>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</si>
  <si>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</si>
  <si>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</si>
  <si>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</si>
  <si>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</si>
  <si>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</si>
  <si>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</si>
  <si>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</si>
  <si>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</si>
  <si>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</si>
  <si>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</si>
  <si>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</si>
  <si>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</si>
  <si>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</si>
  <si>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</si>
  <si>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</si>
  <si>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</si>
  <si>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 韶关市国有仁化林场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</si>
  <si>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</si>
  <si>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</si>
  <si>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</si>
  <si>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</si>
  <si>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</si>
  <si>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</si>
  <si>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</si>
  <si>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</si>
  <si>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</si>
  <si>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</si>
  <si>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</si>
  <si>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</si>
  <si>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</si>
  <si>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</si>
  <si>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</si>
  <si>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</si>
  <si>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</si>
  <si>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</si>
  <si>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</si>
  <si>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</si>
  <si>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</si>
  <si>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</si>
  <si>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</si>
  <si>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其他一般公共服务支出</t>
  </si>
  <si>
    <t>2080502</t>
  </si>
  <si>
    <t>事业单位离退休</t>
  </si>
  <si>
    <t>2080505</t>
  </si>
  <si>
    <t>机关事业单位基本养老保险缴费支出</t>
  </si>
  <si>
    <t>事业单位医疗</t>
  </si>
  <si>
    <t>林业事业机构</t>
  </si>
  <si>
    <t>森林培育</t>
  </si>
  <si>
    <t>其他林业支出</t>
  </si>
  <si>
    <t>附件2-3</t>
  </si>
  <si>
    <t>部门支出总表</t>
  </si>
  <si>
    <t>单位名称：韶关市国有仁化林场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</si>
  <si>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</si>
  <si>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</si>
  <si>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</si>
  <si>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</si>
  <si>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</si>
  <si>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</si>
  <si>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</si>
  <si>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</si>
  <si>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</si>
  <si>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 xml:space="preserve">经济分类科目编码  </t>
  </si>
  <si>
    <t>科目名称                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</si>
  <si>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</si>
  <si>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</si>
  <si>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</si>
  <si>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</si>
  <si>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</si>
  <si>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</si>
  <si>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</si>
  <si>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</si>
  <si>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</si>
  <si>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</si>
  <si>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</si>
  <si>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</si>
  <si>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住房公积金</t>
  </si>
  <si>
    <t>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</si>
  <si>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</si>
  <si>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</si>
  <si>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</si>
  <si>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</si>
  <si>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</si>
  <si>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</si>
  <si>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>维修（护）费</t>
  </si>
  <si>
    <t>会议费</t>
  </si>
  <si>
    <t xml:space="preserve">  培训费</t>
  </si>
  <si>
    <t xml:space="preserve">  公务接待费</t>
  </si>
  <si>
    <t>委托业务费</t>
  </si>
  <si>
    <t xml:space="preserve">  工会经费</t>
  </si>
  <si>
    <t xml:space="preserve">  福利费</t>
  </si>
  <si>
    <t xml:space="preserve">  公务用车运行维护费</t>
  </si>
  <si>
    <t>其他交通费用</t>
  </si>
  <si>
    <t>税金及附加费用</t>
  </si>
  <si>
    <t xml:space="preserve">  其他商品和服务支出</t>
  </si>
  <si>
    <t>对个人和家庭的补助</t>
  </si>
  <si>
    <t xml:space="preserve">  退休费</t>
  </si>
  <si>
    <t xml:space="preserve">  其他对个人和家庭的补助</t>
  </si>
  <si>
    <t>债务利息及费用支出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</si>
  <si>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</si>
  <si>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</si>
  <si>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</si>
  <si>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</si>
  <si>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</si>
  <si>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　　　　　　　　　　</t>
    </r>
    <r>
      <rPr>
        <sz val="9"/>
        <rFont val="宋体"/>
        <family val="0"/>
      </rPr>
      <t>（简略表述项目实施的内容及目的）</t>
    </r>
  </si>
  <si>
    <t>其他  资金</t>
  </si>
  <si>
    <t>2018年营林生产与森林资源管护投资预算</t>
  </si>
  <si>
    <t>通过本项目提高森林复盖率，保持森林资源可持续性经营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</si>
  <si>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</si>
  <si>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</si>
  <si>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</si>
  <si>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</si>
  <si>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</si>
  <si>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</si>
  <si>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</si>
  <si>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</si>
  <si>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</si>
  <si>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</si>
  <si>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</si>
  <si>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</si>
  <si>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</si>
  <si>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</si>
  <si>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</si>
  <si>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</si>
  <si>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</si>
  <si>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</si>
  <si>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</si>
  <si>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</si>
  <si>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</si>
  <si>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</si>
  <si>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</si>
  <si>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</si>
  <si>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</si>
  <si>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</si>
  <si>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</si>
  <si>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</si>
  <si>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</si>
  <si>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</si>
  <si>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</si>
  <si>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</si>
  <si>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</si>
  <si>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</si>
  <si>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</si>
  <si>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</si>
  <si>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</si>
  <si>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</si>
  <si>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</si>
  <si>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</si>
  <si>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</si>
  <si>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</si>
  <si>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</si>
  <si>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</si>
  <si>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</si>
  <si>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</si>
  <si>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</si>
  <si>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</si>
  <si>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</si>
  <si>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</si>
  <si>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</si>
  <si>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</si>
  <si>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</si>
  <si>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</si>
  <si>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</si>
  <si>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</si>
  <si>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</si>
  <si>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</si>
  <si>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</si>
  <si>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</si>
  <si>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</si>
  <si>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</si>
  <si>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</si>
  <si>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</si>
  <si>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</si>
  <si>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</si>
  <si>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</si>
  <si>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</si>
  <si>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</si>
  <si>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</si>
  <si>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</si>
  <si>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</si>
  <si>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</si>
  <si>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</si>
  <si>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</si>
  <si>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</si>
  <si>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</si>
  <si>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</si>
  <si>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</si>
  <si>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</si>
  <si>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</si>
  <si>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</si>
  <si>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</si>
  <si>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</si>
  <si>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</si>
  <si>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</si>
  <si>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</si>
  <si>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</si>
  <si>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</si>
  <si>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</si>
  <si>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</si>
  <si>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</si>
  <si>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</si>
  <si>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</si>
  <si>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</si>
  <si>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</si>
  <si>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</si>
  <si>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</si>
  <si>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</si>
  <si>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</si>
  <si>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</si>
  <si>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科目名称                 （到款级）</t>
  </si>
  <si>
    <t>一般公共预算基本支出</t>
  </si>
  <si>
    <t>附件2-9</t>
  </si>
  <si>
    <t>一般公共预算项目支出表</t>
  </si>
  <si>
    <t>经济科目名称              （到款级）</t>
  </si>
  <si>
    <t>一般公共预算项目支出</t>
  </si>
  <si>
    <t>合 计</t>
  </si>
  <si>
    <t>劳务费</t>
  </si>
  <si>
    <t>其他商品和服务支出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</si>
  <si>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</si>
  <si>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</si>
  <si>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</si>
  <si>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</si>
  <si>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</si>
  <si>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</si>
  <si>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</si>
  <si>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</si>
  <si>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</si>
  <si>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</si>
  <si>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</si>
  <si>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</si>
  <si>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</si>
  <si>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</si>
  <si>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</si>
  <si>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</si>
  <si>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</si>
  <si>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此表为空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</si>
</sst>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color indexed="8"/>
      <name val="SimSun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SimSun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31" fillId="8" borderId="0" applyNumberFormat="0" applyBorder="0" applyAlignment="0" applyProtection="0"/>
    <xf numFmtId="0" fontId="28" fillId="0" borderId="5" applyNumberFormat="0" applyFill="0" applyAlignment="0" applyProtection="0"/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43" fillId="10" borderId="1" applyNumberFormat="0" applyAlignment="0" applyProtection="0"/>
    <xf numFmtId="0" fontId="40" fillId="11" borderId="7" applyNumberFormat="0" applyAlignment="0" applyProtection="0"/>
    <xf numFmtId="0" fontId="7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1" applyFont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4" fillId="0" borderId="10" xfId="71" applyFont="1" applyBorder="1" applyAlignment="1">
      <alignment/>
      <protection/>
    </xf>
    <xf numFmtId="0" fontId="5" fillId="0" borderId="0" xfId="71">
      <alignment/>
      <protection/>
    </xf>
    <xf numFmtId="0" fontId="6" fillId="0" borderId="0" xfId="71" applyFont="1" applyAlignment="1">
      <alignment horizontal="right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4" fontId="7" fillId="0" borderId="11" xfId="71" applyNumberFormat="1" applyFont="1" applyFill="1" applyBorder="1" applyAlignment="1">
      <alignment horizontal="right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3" fontId="0" fillId="0" borderId="11" xfId="23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3" fontId="0" fillId="0" borderId="11" xfId="23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5" xfId="45" applyFont="1" applyFill="1" applyBorder="1" applyAlignment="1">
      <alignment horizontal="center" vertical="center" wrapText="1" shrinkToFit="1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1" xfId="45" applyNumberFormat="1" applyFont="1" applyFill="1" applyBorder="1" applyAlignment="1">
      <alignment horizontal="center" vertical="center" wrapText="1" shrinkToFit="1"/>
    </xf>
    <xf numFmtId="0" fontId="13" fillId="0" borderId="15" xfId="45" applyNumberFormat="1" applyFont="1" applyFill="1" applyBorder="1" applyAlignment="1">
      <alignment horizontal="center" vertical="center" shrinkToFit="1"/>
    </xf>
    <xf numFmtId="0" fontId="13" fillId="0" borderId="16" xfId="45" applyNumberFormat="1" applyFont="1" applyFill="1" applyBorder="1" applyAlignment="1">
      <alignment horizontal="center" vertical="center" shrinkToFit="1"/>
    </xf>
    <xf numFmtId="4" fontId="14" fillId="0" borderId="17" xfId="45" applyNumberFormat="1" applyFont="1" applyFill="1" applyBorder="1" applyAlignment="1">
      <alignment/>
    </xf>
    <xf numFmtId="0" fontId="14" fillId="0" borderId="11" xfId="45" applyNumberFormat="1" applyFont="1" applyFill="1" applyBorder="1" applyAlignment="1">
      <alignment horizontal="left" vertical="center" shrinkToFit="1"/>
    </xf>
    <xf numFmtId="4" fontId="14" fillId="0" borderId="11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8" xfId="45" applyNumberFormat="1" applyFont="1" applyFill="1" applyBorder="1" applyAlignment="1">
      <alignment/>
    </xf>
    <xf numFmtId="0" fontId="15" fillId="0" borderId="0" xfId="70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4" fillId="0" borderId="0" xfId="70" applyFont="1">
      <alignment/>
      <protection/>
    </xf>
    <xf numFmtId="0" fontId="5" fillId="0" borderId="0" xfId="70">
      <alignment/>
      <protection/>
    </xf>
    <xf numFmtId="0" fontId="6" fillId="0" borderId="0" xfId="70" applyFont="1" applyAlignment="1">
      <alignment horizontal="right"/>
      <protection/>
    </xf>
    <xf numFmtId="0" fontId="4" fillId="24" borderId="11" xfId="70" applyFont="1" applyFill="1" applyBorder="1" applyAlignment="1">
      <alignment horizontal="center" vertical="center" wrapText="1" shrinkToFit="1"/>
      <protection/>
    </xf>
    <xf numFmtId="0" fontId="4" fillId="24" borderId="11" xfId="70" applyFont="1" applyFill="1" applyBorder="1" applyAlignment="1">
      <alignment horizontal="left" vertical="center" shrinkToFit="1"/>
      <protection/>
    </xf>
    <xf numFmtId="4" fontId="4" fillId="24" borderId="11" xfId="70" applyNumberFormat="1" applyFont="1" applyFill="1" applyBorder="1" applyAlignment="1">
      <alignment horizontal="right" vertical="center" shrinkToFit="1"/>
      <protection/>
    </xf>
    <xf numFmtId="43" fontId="4" fillId="24" borderId="11" xfId="23" applyFont="1" applyFill="1" applyBorder="1" applyAlignment="1">
      <alignment horizontal="right" vertical="center" shrinkToFit="1"/>
    </xf>
    <xf numFmtId="0" fontId="7" fillId="24" borderId="12" xfId="15" applyFont="1" applyFill="1" applyBorder="1" applyAlignment="1">
      <alignment horizontal="center" vertical="center" shrinkToFit="1"/>
      <protection/>
    </xf>
    <xf numFmtId="0" fontId="7" fillId="24" borderId="13" xfId="15" applyFont="1" applyFill="1" applyBorder="1" applyAlignment="1">
      <alignment horizontal="center" vertical="center" shrinkToFit="1"/>
      <protection/>
    </xf>
    <xf numFmtId="0" fontId="7" fillId="24" borderId="14" xfId="15" applyFont="1" applyFill="1" applyBorder="1" applyAlignment="1">
      <alignment horizontal="center" vertical="center" shrinkToFit="1"/>
      <protection/>
    </xf>
    <xf numFmtId="0" fontId="17" fillId="0" borderId="19" xfId="66" applyFont="1" applyBorder="1" applyAlignment="1">
      <alignment horizontal="left" vertical="center" wrapText="1"/>
      <protection/>
    </xf>
    <xf numFmtId="4" fontId="17" fillId="0" borderId="20" xfId="66" applyNumberFormat="1" applyFont="1" applyBorder="1" applyAlignment="1">
      <alignment horizontal="right" vertical="center" wrapText="1"/>
      <protection/>
    </xf>
    <xf numFmtId="0" fontId="4" fillId="24" borderId="11" xfId="70" applyFont="1" applyFill="1" applyBorder="1" applyAlignment="1">
      <alignment horizontal="right" vertical="center" shrinkToFit="1"/>
      <protection/>
    </xf>
    <xf numFmtId="0" fontId="18" fillId="0" borderId="0" xfId="72" applyFont="1" applyAlignment="1">
      <alignment horizontal="center"/>
      <protection/>
    </xf>
    <xf numFmtId="0" fontId="19" fillId="0" borderId="0" xfId="72" applyFont="1">
      <alignment/>
      <protection/>
    </xf>
    <xf numFmtId="0" fontId="20" fillId="0" borderId="0" xfId="72" applyFont="1">
      <alignment/>
      <protection/>
    </xf>
    <xf numFmtId="0" fontId="19" fillId="0" borderId="0" xfId="72" applyFont="1" applyAlignment="1">
      <alignment horizontal="center"/>
      <protection/>
    </xf>
    <xf numFmtId="0" fontId="19" fillId="0" borderId="0" xfId="72" applyFont="1" applyAlignment="1">
      <alignment horizontal="right"/>
      <protection/>
    </xf>
    <xf numFmtId="0" fontId="19" fillId="24" borderId="11" xfId="72" applyFont="1" applyFill="1" applyBorder="1" applyAlignment="1">
      <alignment horizontal="center" vertical="center"/>
      <protection/>
    </xf>
    <xf numFmtId="0" fontId="19" fillId="24" borderId="11" xfId="72" applyFont="1" applyFill="1" applyBorder="1" applyAlignment="1">
      <alignment horizontal="center" vertical="center" wrapText="1"/>
      <protection/>
    </xf>
    <xf numFmtId="0" fontId="19" fillId="24" borderId="11" xfId="72" applyFont="1" applyFill="1" applyBorder="1" applyAlignment="1">
      <alignment horizontal="left" vertical="center"/>
      <protection/>
    </xf>
    <xf numFmtId="4" fontId="19" fillId="24" borderId="11" xfId="72" applyNumberFormat="1" applyFont="1" applyFill="1" applyBorder="1" applyAlignment="1">
      <alignment horizontal="right" vertical="center" shrinkToFit="1"/>
      <protection/>
    </xf>
    <xf numFmtId="0" fontId="19" fillId="24" borderId="11" xfId="72" applyFont="1" applyFill="1" applyBorder="1" applyAlignment="1">
      <alignment horizontal="right" vertical="center" shrinkToFit="1"/>
      <protection/>
    </xf>
    <xf numFmtId="0" fontId="19" fillId="24" borderId="11" xfId="72" applyFont="1" applyFill="1" applyBorder="1" applyAlignment="1">
      <alignment horizontal="left" vertical="center" shrinkToFit="1"/>
      <protection/>
    </xf>
    <xf numFmtId="176" fontId="6" fillId="24" borderId="11" xfId="0" applyNumberFormat="1" applyFont="1" applyFill="1" applyBorder="1" applyAlignment="1">
      <alignment horizontal="right" vertical="center" shrinkToFit="1"/>
    </xf>
    <xf numFmtId="0" fontId="21" fillId="24" borderId="11" xfId="72" applyFont="1" applyFill="1" applyBorder="1" applyAlignment="1">
      <alignment horizontal="center" vertical="center"/>
      <protection/>
    </xf>
    <xf numFmtId="4" fontId="19" fillId="24" borderId="11" xfId="72" applyNumberFormat="1" applyFont="1" applyFill="1" applyBorder="1" applyAlignment="1">
      <alignment vertical="center"/>
      <protection/>
    </xf>
    <xf numFmtId="0" fontId="21" fillId="24" borderId="11" xfId="72" applyFont="1" applyFill="1" applyBorder="1" applyAlignment="1">
      <alignment vertical="center"/>
      <protection/>
    </xf>
    <xf numFmtId="0" fontId="19" fillId="24" borderId="11" xfId="72" applyFont="1" applyFill="1" applyBorder="1" applyAlignment="1">
      <alignment vertical="center"/>
      <protection/>
    </xf>
    <xf numFmtId="176" fontId="19" fillId="24" borderId="11" xfId="72" applyNumberFormat="1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7" xfId="45" applyFont="1" applyFill="1" applyBorder="1" applyAlignment="1">
      <alignment horizontal="center" vertical="center" wrapText="1" shrinkToFit="1"/>
    </xf>
    <xf numFmtId="0" fontId="22" fillId="24" borderId="21" xfId="45" applyFont="1" applyFill="1" applyBorder="1" applyAlignment="1">
      <alignment horizontal="center" vertical="center" wrapText="1" shrinkToFit="1"/>
    </xf>
    <xf numFmtId="0" fontId="22" fillId="24" borderId="22" xfId="45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23" xfId="45" applyFont="1" applyFill="1" applyBorder="1" applyAlignment="1">
      <alignment horizontal="center" vertical="center" wrapText="1" shrinkToFit="1"/>
    </xf>
    <xf numFmtId="0" fontId="22" fillId="24" borderId="24" xfId="45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2" fillId="24" borderId="19" xfId="45" applyFont="1" applyFill="1" applyBorder="1" applyAlignment="1">
      <alignment horizontal="center" vertical="center" wrapText="1" shrinkToFit="1"/>
    </xf>
    <xf numFmtId="0" fontId="22" fillId="24" borderId="20" xfId="45" applyNumberFormat="1" applyFont="1" applyFill="1" applyBorder="1" applyAlignment="1">
      <alignment horizontal="center" vertical="center" wrapText="1" shrinkToFit="1"/>
    </xf>
    <xf numFmtId="0" fontId="22" fillId="24" borderId="25" xfId="45" applyFont="1" applyFill="1" applyBorder="1" applyAlignment="1">
      <alignment horizontal="center" vertical="center" wrapText="1" shrinkToFit="1"/>
    </xf>
    <xf numFmtId="0" fontId="13" fillId="0" borderId="17" xfId="45" applyNumberFormat="1" applyFont="1" applyFill="1" applyBorder="1" applyAlignment="1">
      <alignment horizontal="center" vertical="center" shrinkToFit="1"/>
    </xf>
    <xf numFmtId="4" fontId="0" fillId="0" borderId="17" xfId="45" applyNumberFormat="1" applyFont="1" applyFill="1" applyBorder="1" applyAlignment="1">
      <alignment/>
    </xf>
    <xf numFmtId="4" fontId="14" fillId="0" borderId="24" xfId="45" applyNumberFormat="1" applyFont="1" applyFill="1" applyBorder="1" applyAlignment="1">
      <alignment/>
    </xf>
    <xf numFmtId="0" fontId="0" fillId="0" borderId="11" xfId="45" applyNumberFormat="1" applyFont="1" applyFill="1" applyBorder="1" applyAlignment="1">
      <alignment horizontal="left" vertical="center" wrapText="1" shrinkToFit="1"/>
    </xf>
    <xf numFmtId="4" fontId="0" fillId="0" borderId="11" xfId="45" applyNumberFormat="1" applyFont="1" applyFill="1" applyBorder="1" applyAlignment="1">
      <alignment vertical="center"/>
    </xf>
    <xf numFmtId="0" fontId="0" fillId="0" borderId="11" xfId="45" applyNumberFormat="1" applyFont="1" applyFill="1" applyBorder="1" applyAlignment="1">
      <alignment horizontal="left" vertical="center" shrinkToFit="1"/>
    </xf>
    <xf numFmtId="0" fontId="0" fillId="0" borderId="12" xfId="45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vertical="center" wrapTex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22" xfId="45" applyFont="1" applyFill="1" applyBorder="1" applyAlignment="1">
      <alignment horizontal="center" vertical="center" wrapText="1" shrinkToFit="1"/>
    </xf>
    <xf numFmtId="0" fontId="14" fillId="24" borderId="23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20" xfId="45" applyNumberFormat="1" applyFont="1" applyFill="1" applyBorder="1" applyAlignment="1">
      <alignment horizontal="center" vertical="center" wrapText="1" shrinkToFit="1"/>
    </xf>
    <xf numFmtId="0" fontId="13" fillId="0" borderId="26" xfId="45" applyNumberFormat="1" applyFont="1" applyFill="1" applyBorder="1" applyAlignment="1">
      <alignment horizontal="center" vertical="center" shrinkToFit="1"/>
    </xf>
    <xf numFmtId="0" fontId="13" fillId="0" borderId="27" xfId="45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15" applyFont="1" applyAlignment="1">
      <alignment horizontal="center"/>
      <protection/>
    </xf>
    <xf numFmtId="0" fontId="4" fillId="0" borderId="10" xfId="15" applyFont="1" applyBorder="1" applyAlignment="1">
      <alignment horizontal="left"/>
      <protection/>
    </xf>
    <xf numFmtId="0" fontId="4" fillId="0" borderId="0" xfId="15" applyFont="1" applyAlignment="1">
      <alignment horizontal="center"/>
      <protection/>
    </xf>
    <xf numFmtId="0" fontId="5" fillId="0" borderId="0" xfId="15">
      <alignment/>
      <protection/>
    </xf>
    <xf numFmtId="0" fontId="7" fillId="24" borderId="11" xfId="15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center" vertical="center" wrapText="1" shrinkToFit="1"/>
      <protection/>
    </xf>
    <xf numFmtId="4" fontId="4" fillId="24" borderId="11" xfId="15" applyNumberFormat="1" applyFont="1" applyFill="1" applyBorder="1" applyAlignment="1">
      <alignment horizontal="right" vertical="center" shrinkToFit="1"/>
      <protection/>
    </xf>
    <xf numFmtId="4" fontId="7" fillId="24" borderId="11" xfId="15" applyNumberFormat="1" applyFont="1" applyFill="1" applyBorder="1" applyAlignment="1">
      <alignment horizontal="right" vertical="center" shrinkToFit="1"/>
      <protection/>
    </xf>
    <xf numFmtId="0" fontId="4" fillId="24" borderId="12" xfId="15" applyFont="1" applyFill="1" applyBorder="1" applyAlignment="1">
      <alignment horizontal="center" vertical="center" shrinkToFit="1"/>
      <protection/>
    </xf>
    <xf numFmtId="0" fontId="4" fillId="24" borderId="13" xfId="15" applyFont="1" applyFill="1" applyBorder="1" applyAlignment="1">
      <alignment horizontal="center" vertical="center" shrinkToFit="1"/>
      <protection/>
    </xf>
    <xf numFmtId="0" fontId="4" fillId="24" borderId="14" xfId="15" applyFont="1" applyFill="1" applyBorder="1" applyAlignment="1">
      <alignment horizontal="center" vertical="center" shrinkToFit="1"/>
      <protection/>
    </xf>
    <xf numFmtId="0" fontId="24" fillId="0" borderId="20" xfId="66" applyFont="1" applyBorder="1" applyAlignment="1">
      <alignment horizontal="left" vertical="center" wrapText="1"/>
      <protection/>
    </xf>
    <xf numFmtId="4" fontId="24" fillId="0" borderId="20" xfId="66" applyNumberFormat="1" applyFont="1" applyBorder="1" applyAlignment="1">
      <alignment horizontal="right" vertical="center" wrapText="1"/>
      <protection/>
    </xf>
    <xf numFmtId="0" fontId="7" fillId="24" borderId="11" xfId="15" applyFont="1" applyFill="1" applyBorder="1" applyAlignment="1">
      <alignment horizontal="right" vertical="center" shrinkToFit="1"/>
      <protection/>
    </xf>
    <xf numFmtId="0" fontId="4" fillId="24" borderId="11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8" applyFont="1" applyAlignment="1">
      <alignment horizontal="center"/>
      <protection/>
    </xf>
    <xf numFmtId="0" fontId="4" fillId="0" borderId="28" xfId="68" applyFont="1" applyBorder="1" applyAlignment="1">
      <alignment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9" xfId="68" applyFont="1" applyFill="1" applyBorder="1" applyAlignment="1">
      <alignment horizontal="center" vertical="center" shrinkToFit="1"/>
      <protection/>
    </xf>
    <xf numFmtId="0" fontId="7" fillId="24" borderId="30" xfId="68" applyFont="1" applyFill="1" applyBorder="1" applyAlignment="1">
      <alignment horizontal="center" vertical="center" shrinkToFit="1"/>
      <protection/>
    </xf>
    <xf numFmtId="0" fontId="7" fillId="24" borderId="30" xfId="68" applyFont="1" applyFill="1" applyBorder="1" applyAlignment="1">
      <alignment horizontal="center" vertical="center" wrapText="1" shrinkToFit="1"/>
      <protection/>
    </xf>
    <xf numFmtId="0" fontId="7" fillId="24" borderId="31" xfId="68" applyFont="1" applyFill="1" applyBorder="1" applyAlignment="1">
      <alignment horizontal="center" vertical="center" wrapText="1" shrinkToFit="1"/>
      <protection/>
    </xf>
    <xf numFmtId="0" fontId="7" fillId="24" borderId="23" xfId="68" applyFont="1" applyFill="1" applyBorder="1" applyAlignment="1">
      <alignment horizontal="center" vertical="center" wrapText="1" shrinkToFit="1"/>
      <protection/>
    </xf>
    <xf numFmtId="0" fontId="7" fillId="24" borderId="23" xfId="68" applyFont="1" applyFill="1" applyBorder="1" applyAlignment="1">
      <alignment horizontal="center" vertical="center" shrinkToFit="1"/>
      <protection/>
    </xf>
    <xf numFmtId="0" fontId="7" fillId="24" borderId="31" xfId="68" applyFont="1" applyFill="1" applyBorder="1" applyAlignment="1">
      <alignment horizontal="center" vertical="center" shrinkToFit="1"/>
      <protection/>
    </xf>
    <xf numFmtId="4" fontId="7" fillId="24" borderId="23" xfId="68" applyNumberFormat="1" applyFont="1" applyFill="1" applyBorder="1" applyAlignment="1">
      <alignment horizontal="right" vertical="center" shrinkToFit="1"/>
      <protection/>
    </xf>
    <xf numFmtId="0" fontId="17" fillId="0" borderId="20" xfId="66" applyFont="1" applyBorder="1" applyAlignment="1">
      <alignment horizontal="left" vertical="center" wrapText="1"/>
      <protection/>
    </xf>
    <xf numFmtId="0" fontId="7" fillId="24" borderId="23" xfId="68" applyFont="1" applyFill="1" applyBorder="1" applyAlignment="1">
      <alignment horizontal="right" vertical="center" shrinkToFit="1"/>
      <protection/>
    </xf>
    <xf numFmtId="0" fontId="7" fillId="0" borderId="23" xfId="68" applyFont="1" applyBorder="1" applyAlignment="1">
      <alignment horizontal="right" vertical="center" shrinkToFit="1"/>
      <protection/>
    </xf>
    <xf numFmtId="4" fontId="0" fillId="0" borderId="0" xfId="0" applyNumberFormat="1" applyAlignment="1">
      <alignment vertical="center"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25" fillId="24" borderId="21" xfId="67" applyFont="1" applyFill="1" applyBorder="1" applyAlignment="1">
      <alignment horizontal="center" vertical="center" wrapText="1" shrinkToFit="1"/>
    </xf>
    <xf numFmtId="0" fontId="25" fillId="24" borderId="23" xfId="67" applyFont="1" applyFill="1" applyBorder="1" applyAlignment="1">
      <alignment horizontal="center" vertical="center" wrapText="1" shrinkToFit="1"/>
    </xf>
    <xf numFmtId="0" fontId="25" fillId="24" borderId="20" xfId="67" applyFont="1" applyFill="1" applyBorder="1" applyAlignment="1">
      <alignment horizontal="center" vertical="center" wrapText="1" shrinkToFit="1"/>
    </xf>
    <xf numFmtId="0" fontId="26" fillId="24" borderId="20" xfId="67" applyFont="1" applyFill="1" applyBorder="1" applyAlignment="1">
      <alignment horizontal="center" vertical="center" wrapText="1" shrinkToFit="1"/>
    </xf>
    <xf numFmtId="0" fontId="25" fillId="24" borderId="20" xfId="67" applyFont="1" applyFill="1" applyBorder="1" applyAlignment="1">
      <alignment horizontal="left" vertical="center" wrapText="1" shrinkToFit="1"/>
    </xf>
    <xf numFmtId="4" fontId="25" fillId="0" borderId="20" xfId="67" applyNumberFormat="1" applyFont="1" applyBorder="1" applyAlignment="1">
      <alignment horizontal="center" shrinkToFit="1"/>
    </xf>
    <xf numFmtId="176" fontId="6" fillId="0" borderId="11" xfId="65" applyNumberFormat="1" applyFont="1" applyBorder="1" applyAlignment="1">
      <alignment horizontal="right" vertical="center"/>
    </xf>
    <xf numFmtId="4" fontId="25" fillId="0" borderId="20" xfId="67" applyNumberFormat="1" applyFont="1" applyBorder="1" applyAlignment="1">
      <alignment horizontal="right"/>
    </xf>
    <xf numFmtId="0" fontId="25" fillId="24" borderId="20" xfId="67" applyFont="1" applyFill="1" applyBorder="1" applyAlignment="1">
      <alignment horizontal="right" vertical="center" wrapText="1" shrinkToFit="1"/>
    </xf>
  </cellXfs>
  <cellStyles count="59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常规_Sheet2_1" xfId="68"/>
    <cellStyle name="常规_Sheet3" xfId="69"/>
    <cellStyle name="常规_Sheet3_Sheet11" xfId="70"/>
    <cellStyle name="常规_Sheet9" xfId="71"/>
    <cellStyle name="常规_Sheet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35.00390625" style="0" customWidth="1"/>
    <col min="2" max="2" width="14.00390625" style="0" customWidth="1"/>
    <col min="3" max="3" width="23.125" style="0" bestFit="1" customWidth="1"/>
    <col min="4" max="4" width="13.75390625" style="0" customWidth="1"/>
  </cols>
  <sheetData>
    <row r="1" ht="14.25">
      <c r="A1" s="1" t="s">
        <v>0</v>
      </c>
    </row>
    <row r="2" spans="1:4" ht="18.75">
      <c r="A2" s="138" t="s">
        <v>1</v>
      </c>
      <c r="B2" s="138"/>
      <c r="C2" s="138"/>
      <c r="D2" s="138"/>
    </row>
    <row r="3" spans="1:4" ht="14.25">
      <c r="A3" s="139"/>
      <c r="B3" s="140"/>
      <c r="C3" s="140"/>
      <c r="D3" s="140"/>
    </row>
    <row r="4" spans="1:4" s="137" customFormat="1" ht="12">
      <c r="A4" s="141" t="s">
        <v>2</v>
      </c>
      <c r="B4" s="141"/>
      <c r="C4" s="141"/>
      <c r="D4" s="142" t="s">
        <v>3</v>
      </c>
    </row>
    <row r="5" spans="1:4" ht="14.25">
      <c r="A5" s="143" t="s">
        <v>4</v>
      </c>
      <c r="B5" s="144"/>
      <c r="C5" s="143" t="s">
        <v>5</v>
      </c>
      <c r="D5" s="144"/>
    </row>
    <row r="6" spans="1:4" ht="14.25">
      <c r="A6" s="145" t="s">
        <v>6</v>
      </c>
      <c r="B6" s="146" t="s">
        <v>7</v>
      </c>
      <c r="C6" s="147" t="s">
        <v>8</v>
      </c>
      <c r="D6" s="146" t="s">
        <v>7</v>
      </c>
    </row>
    <row r="7" spans="1:4" ht="14.25">
      <c r="A7" s="147" t="s">
        <v>9</v>
      </c>
      <c r="B7" s="148">
        <f>B8+B9</f>
        <v>14878939.38</v>
      </c>
      <c r="C7" s="147" t="s">
        <v>10</v>
      </c>
      <c r="D7" s="148">
        <f>SUM(D8:D16)</f>
        <v>13878939.379999999</v>
      </c>
    </row>
    <row r="8" spans="1:4" ht="14.25">
      <c r="A8" s="147" t="s">
        <v>11</v>
      </c>
      <c r="B8" s="149">
        <v>14878939.38</v>
      </c>
      <c r="C8" s="147" t="s">
        <v>12</v>
      </c>
      <c r="D8" s="149">
        <v>8122857.74</v>
      </c>
    </row>
    <row r="9" spans="1:4" ht="14.25">
      <c r="A9" s="147" t="s">
        <v>13</v>
      </c>
      <c r="B9" s="148"/>
      <c r="C9" s="147" t="s">
        <v>14</v>
      </c>
      <c r="D9" s="149">
        <v>1049700</v>
      </c>
    </row>
    <row r="10" spans="1:4" ht="14.25">
      <c r="A10" s="147" t="s">
        <v>15</v>
      </c>
      <c r="B10" s="148"/>
      <c r="C10" s="147" t="s">
        <v>16</v>
      </c>
      <c r="D10" s="149">
        <v>4706381.64</v>
      </c>
    </row>
    <row r="11" spans="1:4" ht="14.25">
      <c r="A11" s="147" t="s">
        <v>17</v>
      </c>
      <c r="B11" s="150"/>
      <c r="C11" s="147" t="s">
        <v>18</v>
      </c>
      <c r="D11" s="150"/>
    </row>
    <row r="12" spans="1:4" ht="14.25">
      <c r="A12" s="147" t="s">
        <v>19</v>
      </c>
      <c r="B12" s="148"/>
      <c r="C12" s="147" t="s">
        <v>20</v>
      </c>
      <c r="D12" s="150"/>
    </row>
    <row r="13" spans="1:4" ht="14.25">
      <c r="A13" s="147" t="s">
        <v>21</v>
      </c>
      <c r="B13" s="150"/>
      <c r="C13" s="147" t="s">
        <v>22</v>
      </c>
      <c r="D13" s="148"/>
    </row>
    <row r="14" spans="1:4" ht="14.25">
      <c r="A14" s="147" t="s">
        <v>23</v>
      </c>
      <c r="B14" s="150"/>
      <c r="C14" s="147" t="s">
        <v>24</v>
      </c>
      <c r="D14" s="148"/>
    </row>
    <row r="15" spans="1:4" ht="14.25">
      <c r="A15" s="147" t="s">
        <v>25</v>
      </c>
      <c r="B15" s="150"/>
      <c r="C15" s="147" t="s">
        <v>26</v>
      </c>
      <c r="D15" s="148"/>
    </row>
    <row r="16" spans="1:4" ht="14.25">
      <c r="A16" s="147" t="s">
        <v>27</v>
      </c>
      <c r="B16" s="150"/>
      <c r="C16" s="147" t="s">
        <v>28</v>
      </c>
      <c r="D16" s="148"/>
    </row>
    <row r="17" spans="1:4" ht="14.25">
      <c r="A17" s="147" t="s">
        <v>29</v>
      </c>
      <c r="B17" s="148"/>
      <c r="C17" s="147"/>
      <c r="D17" s="151"/>
    </row>
    <row r="18" spans="1:4" ht="14.25">
      <c r="A18" s="147" t="s">
        <v>30</v>
      </c>
      <c r="B18" s="148"/>
      <c r="C18" s="147" t="s">
        <v>31</v>
      </c>
      <c r="D18" s="148">
        <f>SUM(D19:D24)</f>
        <v>1000000</v>
      </c>
    </row>
    <row r="19" spans="1:4" ht="14.25">
      <c r="A19" s="147" t="s">
        <v>32</v>
      </c>
      <c r="B19" s="148"/>
      <c r="C19" s="147" t="s">
        <v>24</v>
      </c>
      <c r="D19" s="148"/>
    </row>
    <row r="20" spans="1:4" ht="14.25">
      <c r="A20" s="147" t="s">
        <v>33</v>
      </c>
      <c r="B20" s="148"/>
      <c r="C20" s="147" t="s">
        <v>34</v>
      </c>
      <c r="D20" s="148"/>
    </row>
    <row r="21" spans="1:4" ht="14.25">
      <c r="A21" s="147" t="s">
        <v>35</v>
      </c>
      <c r="B21" s="148"/>
      <c r="C21" s="147" t="s">
        <v>36</v>
      </c>
      <c r="D21" s="148"/>
    </row>
    <row r="22" spans="1:4" ht="14.25">
      <c r="A22" s="147"/>
      <c r="B22" s="151"/>
      <c r="C22" s="147" t="s">
        <v>37</v>
      </c>
      <c r="D22" s="148"/>
    </row>
    <row r="23" spans="1:4" ht="14.25">
      <c r="A23" s="147"/>
      <c r="B23" s="151"/>
      <c r="C23" s="147" t="s">
        <v>38</v>
      </c>
      <c r="D23" s="149">
        <v>1000000</v>
      </c>
    </row>
    <row r="24" spans="1:4" ht="14.25">
      <c r="A24" s="147"/>
      <c r="B24" s="151"/>
      <c r="C24" s="147" t="s">
        <v>28</v>
      </c>
      <c r="D24" s="148"/>
    </row>
    <row r="25" spans="1:4" ht="14.25">
      <c r="A25" s="147"/>
      <c r="B25" s="151"/>
      <c r="C25" s="147"/>
      <c r="D25" s="151"/>
    </row>
    <row r="26" spans="1:4" ht="14.25">
      <c r="A26" s="147"/>
      <c r="B26" s="151"/>
      <c r="C26" s="147" t="s">
        <v>39</v>
      </c>
      <c r="D26" s="148"/>
    </row>
    <row r="27" spans="1:4" ht="14.25">
      <c r="A27" s="147"/>
      <c r="B27" s="151"/>
      <c r="C27" s="147"/>
      <c r="D27" s="151"/>
    </row>
    <row r="28" spans="1:4" ht="14.25">
      <c r="A28" s="147" t="s">
        <v>40</v>
      </c>
      <c r="B28" s="148">
        <f>B7+B10+B19+B20+B21</f>
        <v>14878939.38</v>
      </c>
      <c r="C28" s="145" t="s">
        <v>41</v>
      </c>
      <c r="D28" s="148">
        <f>D7+D18</f>
        <v>14878939.379999999</v>
      </c>
    </row>
    <row r="29" spans="1:4" ht="14.25">
      <c r="A29" s="147"/>
      <c r="B29" s="151"/>
      <c r="C29" s="147"/>
      <c r="D29" s="151"/>
    </row>
    <row r="30" spans="1:4" ht="14.25">
      <c r="A30" s="147" t="s">
        <v>42</v>
      </c>
      <c r="B30" s="148"/>
      <c r="C30" s="147" t="s">
        <v>43</v>
      </c>
      <c r="D30" s="148"/>
    </row>
    <row r="31" spans="1:4" ht="14.25">
      <c r="A31" s="147" t="s">
        <v>44</v>
      </c>
      <c r="B31" s="150"/>
      <c r="C31" s="147" t="s">
        <v>45</v>
      </c>
      <c r="D31" s="150"/>
    </row>
    <row r="32" spans="1:4" ht="14.25">
      <c r="A32" s="147" t="s">
        <v>46</v>
      </c>
      <c r="B32" s="148"/>
      <c r="C32" s="147" t="s">
        <v>47</v>
      </c>
      <c r="D32" s="150"/>
    </row>
    <row r="33" spans="1:4" ht="14.25">
      <c r="A33" s="147" t="s">
        <v>48</v>
      </c>
      <c r="B33" s="150"/>
      <c r="C33" s="147"/>
      <c r="D33" s="151"/>
    </row>
    <row r="34" spans="1:4" ht="14.25">
      <c r="A34" s="147"/>
      <c r="B34" s="151"/>
      <c r="C34" s="147"/>
      <c r="D34" s="151"/>
    </row>
    <row r="35" spans="1:4" ht="14.25">
      <c r="A35" s="147"/>
      <c r="B35" s="151"/>
      <c r="C35" s="147"/>
      <c r="D35" s="151"/>
    </row>
    <row r="36" spans="1:4" ht="14.25">
      <c r="A36" s="147" t="s">
        <v>49</v>
      </c>
      <c r="B36" s="150"/>
      <c r="C36" s="147" t="s">
        <v>50</v>
      </c>
      <c r="D36" s="151"/>
    </row>
    <row r="37" spans="1:4" ht="14.25">
      <c r="A37" s="147"/>
      <c r="B37" s="151"/>
      <c r="C37" s="147"/>
      <c r="D37" s="151"/>
    </row>
    <row r="38" spans="1:4" ht="14.25">
      <c r="A38" s="147" t="s">
        <v>51</v>
      </c>
      <c r="B38" s="148">
        <f>B28+B30+B31+B32+B33+B36</f>
        <v>14878939.38</v>
      </c>
      <c r="C38" s="145" t="s">
        <v>52</v>
      </c>
      <c r="D38" s="148">
        <f>D28+D30+D31+D32+D36</f>
        <v>14878939.379999999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256</v>
      </c>
    </row>
    <row r="2" spans="1:2" ht="30" customHeight="1">
      <c r="A2" s="14" t="s">
        <v>257</v>
      </c>
      <c r="B2" s="14"/>
    </row>
    <row r="3" spans="1:2" ht="30" customHeight="1">
      <c r="A3" s="15" t="s">
        <v>90</v>
      </c>
      <c r="B3" s="16" t="s">
        <v>3</v>
      </c>
    </row>
    <row r="4" spans="1:2" ht="39" customHeight="1">
      <c r="A4" s="17" t="s">
        <v>57</v>
      </c>
      <c r="B4" s="17" t="s">
        <v>258</v>
      </c>
    </row>
    <row r="5" spans="1:2" ht="39" customHeight="1">
      <c r="A5" s="18" t="s">
        <v>259</v>
      </c>
      <c r="B5" s="19">
        <v>1049700</v>
      </c>
    </row>
    <row r="6" spans="1:2" ht="39" customHeight="1">
      <c r="A6" s="20" t="s">
        <v>260</v>
      </c>
      <c r="B6" s="21">
        <f>B8+B11</f>
        <v>185000</v>
      </c>
    </row>
    <row r="7" spans="1:2" ht="39" customHeight="1">
      <c r="A7" s="13" t="s">
        <v>261</v>
      </c>
      <c r="B7" s="21"/>
    </row>
    <row r="8" spans="1:2" ht="39" customHeight="1">
      <c r="A8" s="13" t="s">
        <v>262</v>
      </c>
      <c r="B8" s="21">
        <f>B9+B10</f>
        <v>40000</v>
      </c>
    </row>
    <row r="9" spans="1:2" ht="39" customHeight="1">
      <c r="A9" s="13" t="s">
        <v>263</v>
      </c>
      <c r="B9" s="21"/>
    </row>
    <row r="10" spans="1:2" ht="39" customHeight="1">
      <c r="A10" s="13" t="s">
        <v>264</v>
      </c>
      <c r="B10" s="21">
        <v>40000</v>
      </c>
    </row>
    <row r="11" spans="1:2" ht="39" customHeight="1">
      <c r="A11" s="13" t="s">
        <v>265</v>
      </c>
      <c r="B11" s="21">
        <v>145000</v>
      </c>
    </row>
    <row r="12" spans="1:2" ht="14.25">
      <c r="A12" s="22" t="s">
        <v>266</v>
      </c>
      <c r="B12" s="22"/>
    </row>
    <row r="13" spans="1:2" ht="14.25">
      <c r="A13" s="23" t="s">
        <v>267</v>
      </c>
      <c r="B13" s="23"/>
    </row>
    <row r="14" spans="1:2" ht="37.5" customHeight="1">
      <c r="A14" s="24" t="s">
        <v>268</v>
      </c>
      <c r="B14" s="24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269</v>
      </c>
    </row>
    <row r="2" spans="1:7" ht="22.5">
      <c r="A2" s="2" t="s">
        <v>270</v>
      </c>
      <c r="B2" s="3"/>
      <c r="C2" s="3"/>
      <c r="D2" s="3"/>
      <c r="E2" s="3"/>
      <c r="F2" s="3"/>
      <c r="G2" s="3"/>
    </row>
    <row r="3" spans="1:7" ht="14.25">
      <c r="A3" s="4" t="s">
        <v>90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271</v>
      </c>
      <c r="B4" s="7"/>
      <c r="C4" s="7"/>
      <c r="D4" s="7"/>
      <c r="E4" s="7" t="s">
        <v>272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103</v>
      </c>
      <c r="F5" s="7" t="s">
        <v>92</v>
      </c>
      <c r="G5" s="7" t="s">
        <v>93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>
        <v>0</v>
      </c>
      <c r="G9" s="9">
        <v>0</v>
      </c>
    </row>
    <row r="10" spans="1:7" ht="21" customHeight="1">
      <c r="A10" s="10" t="s">
        <v>273</v>
      </c>
      <c r="B10" s="11"/>
      <c r="C10" s="12"/>
      <c r="D10" s="13"/>
      <c r="E10" s="13"/>
      <c r="F10" s="13"/>
      <c r="G10" s="13"/>
    </row>
    <row r="11" spans="1:7" ht="21" customHeight="1">
      <c r="A11" s="13"/>
      <c r="B11" s="13"/>
      <c r="C11" s="13"/>
      <c r="D11" s="13"/>
      <c r="E11" s="13"/>
      <c r="F11" s="13"/>
      <c r="G11" s="13"/>
    </row>
    <row r="12" spans="1:7" ht="21" customHeight="1">
      <c r="A12" s="13"/>
      <c r="B12" s="13"/>
      <c r="C12" s="13"/>
      <c r="D12" s="13"/>
      <c r="E12" s="13"/>
      <c r="F12" s="13"/>
      <c r="G12" s="13"/>
    </row>
    <row r="13" spans="1:7" ht="21" customHeight="1">
      <c r="A13" s="13"/>
      <c r="B13" s="13"/>
      <c r="C13" s="13"/>
      <c r="D13" s="13"/>
      <c r="E13" s="13"/>
      <c r="F13" s="13"/>
      <c r="G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</sheetData>
  <sheetProtection/>
  <mergeCells count="12">
    <mergeCell ref="A2:G2"/>
    <mergeCell ref="A4:D4"/>
    <mergeCell ref="E4:G4"/>
    <mergeCell ref="A10:C10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3" width="3.50390625" style="0" customWidth="1"/>
    <col min="4" max="4" width="29.75390625" style="0" customWidth="1"/>
    <col min="5" max="6" width="15.875" style="0" customWidth="1"/>
    <col min="7" max="7" width="10.00390625" style="0" customWidth="1"/>
    <col min="10" max="10" width="10.00390625" style="0" customWidth="1"/>
    <col min="11" max="11" width="7.625" style="0" customWidth="1"/>
  </cols>
  <sheetData>
    <row r="1" ht="14.25">
      <c r="A1" s="1" t="s">
        <v>53</v>
      </c>
    </row>
    <row r="2" spans="1:11" ht="27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120" t="s">
        <v>55</v>
      </c>
      <c r="B3" s="120"/>
      <c r="C3" s="120"/>
      <c r="D3" s="121"/>
      <c r="E3" s="121"/>
      <c r="F3" s="121"/>
      <c r="G3" s="121"/>
      <c r="H3" s="122"/>
      <c r="I3" s="121"/>
      <c r="J3" s="135"/>
      <c r="K3" s="136" t="s">
        <v>56</v>
      </c>
    </row>
    <row r="4" spans="1:11" ht="21" customHeight="1">
      <c r="A4" s="123" t="s">
        <v>57</v>
      </c>
      <c r="B4" s="124"/>
      <c r="C4" s="124"/>
      <c r="D4" s="124"/>
      <c r="E4" s="125" t="s">
        <v>58</v>
      </c>
      <c r="F4" s="125" t="s">
        <v>59</v>
      </c>
      <c r="G4" s="125" t="s">
        <v>60</v>
      </c>
      <c r="H4" s="125" t="s">
        <v>61</v>
      </c>
      <c r="I4" s="125" t="s">
        <v>62</v>
      </c>
      <c r="J4" s="125" t="s">
        <v>63</v>
      </c>
      <c r="K4" s="125" t="s">
        <v>64</v>
      </c>
    </row>
    <row r="5" spans="1:11" ht="21" customHeight="1">
      <c r="A5" s="126" t="s">
        <v>65</v>
      </c>
      <c r="B5" s="127"/>
      <c r="C5" s="127"/>
      <c r="D5" s="128" t="s">
        <v>66</v>
      </c>
      <c r="E5" s="127"/>
      <c r="F5" s="127"/>
      <c r="G5" s="127"/>
      <c r="H5" s="127"/>
      <c r="I5" s="127"/>
      <c r="J5" s="127"/>
      <c r="K5" s="125"/>
    </row>
    <row r="6" spans="1:11" ht="21" customHeight="1">
      <c r="A6" s="126"/>
      <c r="B6" s="127"/>
      <c r="C6" s="127"/>
      <c r="D6" s="128"/>
      <c r="E6" s="127"/>
      <c r="F6" s="127"/>
      <c r="G6" s="127"/>
      <c r="H6" s="127"/>
      <c r="I6" s="127"/>
      <c r="J6" s="127"/>
      <c r="K6" s="125"/>
    </row>
    <row r="7" spans="1:11" ht="21" customHeight="1">
      <c r="A7" s="129" t="s">
        <v>67</v>
      </c>
      <c r="B7" s="128" t="s">
        <v>68</v>
      </c>
      <c r="C7" s="128" t="s">
        <v>69</v>
      </c>
      <c r="D7" s="128" t="s">
        <v>70</v>
      </c>
      <c r="E7" s="127" t="s">
        <v>71</v>
      </c>
      <c r="F7" s="127" t="s">
        <v>72</v>
      </c>
      <c r="G7" s="127" t="s">
        <v>73</v>
      </c>
      <c r="H7" s="127" t="s">
        <v>74</v>
      </c>
      <c r="I7" s="127" t="s">
        <v>75</v>
      </c>
      <c r="J7" s="127" t="s">
        <v>76</v>
      </c>
      <c r="K7" s="127" t="s">
        <v>77</v>
      </c>
    </row>
    <row r="8" spans="1:11" ht="21" customHeight="1">
      <c r="A8" s="129"/>
      <c r="B8" s="128"/>
      <c r="C8" s="128"/>
      <c r="D8" s="128" t="s">
        <v>78</v>
      </c>
      <c r="E8" s="130">
        <f>F8+G8+H8+I8+J8+K8</f>
        <v>14878939.38</v>
      </c>
      <c r="F8" s="130">
        <f>SUM(F9:F15)</f>
        <v>14878939.38</v>
      </c>
      <c r="G8" s="130"/>
      <c r="H8" s="130"/>
      <c r="I8" s="130"/>
      <c r="J8" s="130"/>
      <c r="K8" s="130"/>
    </row>
    <row r="9" spans="1:11" ht="21" customHeight="1">
      <c r="A9" s="49">
        <v>2019999</v>
      </c>
      <c r="B9" s="50"/>
      <c r="C9" s="51"/>
      <c r="D9" s="131" t="s">
        <v>79</v>
      </c>
      <c r="E9" s="130">
        <f aca="true" t="shared" si="0" ref="E9:E15">F9+G9+H9+I9+J9+K9</f>
        <v>1675502.28</v>
      </c>
      <c r="F9" s="53">
        <v>1675502.28</v>
      </c>
      <c r="G9" s="132"/>
      <c r="H9" s="130"/>
      <c r="I9" s="132"/>
      <c r="J9" s="132"/>
      <c r="K9" s="130"/>
    </row>
    <row r="10" spans="1:11" ht="21" customHeight="1">
      <c r="A10" s="49" t="s">
        <v>80</v>
      </c>
      <c r="B10" s="50"/>
      <c r="C10" s="51"/>
      <c r="D10" s="131" t="s">
        <v>81</v>
      </c>
      <c r="E10" s="130">
        <f t="shared" si="0"/>
        <v>1870179.36</v>
      </c>
      <c r="F10" s="53">
        <v>1870179.36</v>
      </c>
      <c r="G10" s="132"/>
      <c r="H10" s="132"/>
      <c r="I10" s="132"/>
      <c r="J10" s="132"/>
      <c r="K10" s="130"/>
    </row>
    <row r="11" spans="1:11" ht="21" customHeight="1">
      <c r="A11" s="49" t="s">
        <v>82</v>
      </c>
      <c r="B11" s="50"/>
      <c r="C11" s="51"/>
      <c r="D11" s="131" t="s">
        <v>83</v>
      </c>
      <c r="E11" s="130">
        <f t="shared" si="0"/>
        <v>972374.4</v>
      </c>
      <c r="F11" s="53">
        <v>972374.4</v>
      </c>
      <c r="G11" s="132"/>
      <c r="H11" s="132"/>
      <c r="I11" s="132"/>
      <c r="J11" s="132"/>
      <c r="K11" s="130"/>
    </row>
    <row r="12" spans="1:11" ht="21" customHeight="1">
      <c r="A12" s="49">
        <v>2101102</v>
      </c>
      <c r="B12" s="50"/>
      <c r="C12" s="51"/>
      <c r="D12" s="131" t="s">
        <v>84</v>
      </c>
      <c r="E12" s="130">
        <f t="shared" si="0"/>
        <v>856240.2</v>
      </c>
      <c r="F12" s="53">
        <v>856240.2</v>
      </c>
      <c r="G12" s="132"/>
      <c r="H12" s="132"/>
      <c r="I12" s="132"/>
      <c r="J12" s="132"/>
      <c r="K12" s="132"/>
    </row>
    <row r="13" spans="1:11" ht="21" customHeight="1">
      <c r="A13" s="49">
        <v>2130204</v>
      </c>
      <c r="B13" s="50"/>
      <c r="C13" s="51"/>
      <c r="D13" s="131" t="s">
        <v>85</v>
      </c>
      <c r="E13" s="130">
        <f t="shared" si="0"/>
        <v>8504643.14</v>
      </c>
      <c r="F13" s="53">
        <v>8504643.14</v>
      </c>
      <c r="G13" s="133"/>
      <c r="H13" s="133"/>
      <c r="I13" s="133"/>
      <c r="J13" s="133"/>
      <c r="K13" s="133"/>
    </row>
    <row r="14" spans="1:11" ht="21" customHeight="1">
      <c r="A14" s="49">
        <v>2130205</v>
      </c>
      <c r="B14" s="50"/>
      <c r="C14" s="51"/>
      <c r="D14" s="131" t="s">
        <v>86</v>
      </c>
      <c r="E14" s="130">
        <f t="shared" si="0"/>
        <v>229200</v>
      </c>
      <c r="F14" s="53">
        <v>229200</v>
      </c>
      <c r="G14" s="133"/>
      <c r="H14" s="133"/>
      <c r="I14" s="133"/>
      <c r="J14" s="133"/>
      <c r="K14" s="133"/>
    </row>
    <row r="15" spans="1:11" ht="21" customHeight="1">
      <c r="A15" s="49">
        <v>2130299</v>
      </c>
      <c r="B15" s="50"/>
      <c r="C15" s="51"/>
      <c r="D15" s="131" t="s">
        <v>87</v>
      </c>
      <c r="E15" s="130">
        <f t="shared" si="0"/>
        <v>770800</v>
      </c>
      <c r="F15" s="53">
        <v>770800</v>
      </c>
      <c r="G15" s="133"/>
      <c r="H15" s="133"/>
      <c r="I15" s="133"/>
      <c r="J15" s="133"/>
      <c r="K15" s="133"/>
    </row>
    <row r="16" ht="14.25">
      <c r="F16" s="134"/>
    </row>
    <row r="17" ht="14.25">
      <c r="F17" s="134"/>
    </row>
  </sheetData>
  <sheetProtection/>
  <mergeCells count="21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3" width="3.625" style="101" customWidth="1"/>
    <col min="4" max="4" width="31.00390625" style="0" customWidth="1"/>
    <col min="5" max="5" width="16.125" style="0" customWidth="1"/>
    <col min="6" max="6" width="15.00390625" style="0" customWidth="1"/>
    <col min="7" max="7" width="16.50390625" style="0" customWidth="1"/>
    <col min="8" max="8" width="13.00390625" style="0" customWidth="1"/>
    <col min="9" max="9" width="11.625" style="0" customWidth="1"/>
    <col min="10" max="10" width="10.50390625" style="0" customWidth="1"/>
  </cols>
  <sheetData>
    <row r="1" ht="14.25">
      <c r="A1" s="102" t="s">
        <v>88</v>
      </c>
    </row>
    <row r="2" spans="1:10" ht="27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4.25">
      <c r="A3" s="104" t="s">
        <v>90</v>
      </c>
      <c r="B3" s="104"/>
      <c r="C3" s="104"/>
      <c r="D3" s="104"/>
      <c r="E3" s="104"/>
      <c r="F3" s="105"/>
      <c r="G3" s="106"/>
      <c r="H3" s="106"/>
      <c r="I3" s="106"/>
      <c r="J3" s="118"/>
      <c r="K3" t="s">
        <v>56</v>
      </c>
    </row>
    <row r="4" spans="1:11" ht="14.25">
      <c r="A4" s="107" t="s">
        <v>57</v>
      </c>
      <c r="B4" s="107"/>
      <c r="C4" s="107"/>
      <c r="D4" s="107"/>
      <c r="E4" s="108" t="s">
        <v>91</v>
      </c>
      <c r="F4" s="108" t="s">
        <v>92</v>
      </c>
      <c r="G4" s="108" t="s">
        <v>93</v>
      </c>
      <c r="H4" s="108" t="s">
        <v>94</v>
      </c>
      <c r="I4" s="108" t="s">
        <v>95</v>
      </c>
      <c r="J4" s="108" t="s">
        <v>96</v>
      </c>
      <c r="K4" s="13" t="s">
        <v>97</v>
      </c>
    </row>
    <row r="5" spans="1:11" ht="14.25">
      <c r="A5" s="108" t="s">
        <v>65</v>
      </c>
      <c r="B5" s="108"/>
      <c r="C5" s="108"/>
      <c r="D5" s="107" t="s">
        <v>66</v>
      </c>
      <c r="E5" s="108"/>
      <c r="F5" s="108"/>
      <c r="G5" s="108"/>
      <c r="H5" s="108"/>
      <c r="I5" s="108"/>
      <c r="J5" s="108"/>
      <c r="K5" s="13"/>
    </row>
    <row r="6" spans="1:11" ht="14.25">
      <c r="A6" s="108"/>
      <c r="B6" s="108"/>
      <c r="C6" s="108"/>
      <c r="D6" s="107"/>
      <c r="E6" s="108"/>
      <c r="F6" s="108"/>
      <c r="G6" s="108"/>
      <c r="H6" s="108"/>
      <c r="I6" s="108"/>
      <c r="J6" s="108"/>
      <c r="K6" s="13"/>
    </row>
    <row r="7" spans="1:11" ht="14.25">
      <c r="A7" s="108"/>
      <c r="B7" s="108"/>
      <c r="C7" s="108"/>
      <c r="D7" s="107"/>
      <c r="E7" s="108"/>
      <c r="F7" s="108"/>
      <c r="G7" s="108"/>
      <c r="H7" s="108"/>
      <c r="I7" s="108"/>
      <c r="J7" s="108"/>
      <c r="K7" s="13"/>
    </row>
    <row r="8" spans="1:11" ht="14.25">
      <c r="A8" s="107" t="s">
        <v>67</v>
      </c>
      <c r="B8" s="107" t="s">
        <v>68</v>
      </c>
      <c r="C8" s="107" t="s">
        <v>69</v>
      </c>
      <c r="D8" s="107" t="s">
        <v>70</v>
      </c>
      <c r="E8" s="108" t="s">
        <v>71</v>
      </c>
      <c r="F8" s="108" t="s">
        <v>72</v>
      </c>
      <c r="G8" s="108" t="s">
        <v>73</v>
      </c>
      <c r="H8" s="108" t="s">
        <v>74</v>
      </c>
      <c r="I8" s="108" t="s">
        <v>75</v>
      </c>
      <c r="J8" s="108" t="s">
        <v>76</v>
      </c>
      <c r="K8" s="13"/>
    </row>
    <row r="9" spans="1:11" ht="14.25">
      <c r="A9" s="107"/>
      <c r="B9" s="107"/>
      <c r="C9" s="107"/>
      <c r="D9" s="107" t="s">
        <v>78</v>
      </c>
      <c r="E9" s="109">
        <f>F9+G9+H9+I9+J9+K9</f>
        <v>14878939.38</v>
      </c>
      <c r="F9" s="109">
        <f>SUM(F10:F16)</f>
        <v>13878939.38</v>
      </c>
      <c r="G9" s="109">
        <f>SUM(G10:G16)</f>
        <v>1000000</v>
      </c>
      <c r="H9" s="110"/>
      <c r="I9" s="110"/>
      <c r="J9" s="110"/>
      <c r="K9" s="13"/>
    </row>
    <row r="10" spans="1:11" ht="20.25" customHeight="1">
      <c r="A10" s="111">
        <v>2019999</v>
      </c>
      <c r="B10" s="112"/>
      <c r="C10" s="113"/>
      <c r="D10" s="114" t="s">
        <v>79</v>
      </c>
      <c r="E10" s="109">
        <f aca="true" t="shared" si="0" ref="E10:E16">F10+G10+H10+I10+J10+K10</f>
        <v>1675502.28</v>
      </c>
      <c r="F10" s="115">
        <v>1675502.28</v>
      </c>
      <c r="G10" s="109"/>
      <c r="H10" s="116"/>
      <c r="I10" s="116"/>
      <c r="J10" s="116"/>
      <c r="K10" s="13"/>
    </row>
    <row r="11" spans="1:11" ht="20.25" customHeight="1">
      <c r="A11" s="111" t="s">
        <v>80</v>
      </c>
      <c r="B11" s="112"/>
      <c r="C11" s="113"/>
      <c r="D11" s="114" t="s">
        <v>81</v>
      </c>
      <c r="E11" s="109">
        <f t="shared" si="0"/>
        <v>1870179.36</v>
      </c>
      <c r="F11" s="115">
        <v>1870179.36</v>
      </c>
      <c r="G11" s="109"/>
      <c r="H11" s="116"/>
      <c r="I11" s="116"/>
      <c r="J11" s="116"/>
      <c r="K11" s="13"/>
    </row>
    <row r="12" spans="1:11" ht="20.25" customHeight="1">
      <c r="A12" s="111" t="s">
        <v>82</v>
      </c>
      <c r="B12" s="112"/>
      <c r="C12" s="113"/>
      <c r="D12" s="114" t="s">
        <v>83</v>
      </c>
      <c r="E12" s="109">
        <f t="shared" si="0"/>
        <v>972374.4</v>
      </c>
      <c r="F12" s="115">
        <v>972374.4</v>
      </c>
      <c r="G12" s="117"/>
      <c r="H12" s="116"/>
      <c r="I12" s="116"/>
      <c r="J12" s="116"/>
      <c r="K12" s="13"/>
    </row>
    <row r="13" spans="1:11" ht="20.25" customHeight="1">
      <c r="A13" s="111">
        <v>2101102</v>
      </c>
      <c r="B13" s="112"/>
      <c r="C13" s="113"/>
      <c r="D13" s="114" t="s">
        <v>84</v>
      </c>
      <c r="E13" s="109">
        <f t="shared" si="0"/>
        <v>856240.2</v>
      </c>
      <c r="F13" s="115">
        <v>856240.2</v>
      </c>
      <c r="G13" s="109"/>
      <c r="H13" s="116"/>
      <c r="I13" s="116"/>
      <c r="J13" s="116"/>
      <c r="K13" s="13"/>
    </row>
    <row r="14" spans="1:11" ht="20.25" customHeight="1">
      <c r="A14" s="111">
        <v>2130204</v>
      </c>
      <c r="B14" s="112"/>
      <c r="C14" s="113"/>
      <c r="D14" s="114" t="s">
        <v>85</v>
      </c>
      <c r="E14" s="109">
        <f t="shared" si="0"/>
        <v>8504643.14</v>
      </c>
      <c r="F14" s="115">
        <v>8504643.14</v>
      </c>
      <c r="G14" s="109"/>
      <c r="H14" s="116"/>
      <c r="I14" s="116"/>
      <c r="J14" s="116"/>
      <c r="K14" s="13"/>
    </row>
    <row r="15" spans="1:11" ht="20.25" customHeight="1">
      <c r="A15" s="111">
        <v>2130205</v>
      </c>
      <c r="B15" s="112"/>
      <c r="C15" s="113"/>
      <c r="D15" s="114" t="s">
        <v>86</v>
      </c>
      <c r="E15" s="109">
        <f t="shared" si="0"/>
        <v>229200</v>
      </c>
      <c r="F15" s="109"/>
      <c r="G15" s="115">
        <v>229200</v>
      </c>
      <c r="H15" s="116"/>
      <c r="I15" s="116"/>
      <c r="J15" s="116"/>
      <c r="K15" s="13"/>
    </row>
    <row r="16" spans="1:11" ht="20.25" customHeight="1">
      <c r="A16" s="111">
        <v>2130299</v>
      </c>
      <c r="B16" s="112"/>
      <c r="C16" s="113"/>
      <c r="D16" s="114" t="s">
        <v>87</v>
      </c>
      <c r="E16" s="109">
        <f t="shared" si="0"/>
        <v>770800</v>
      </c>
      <c r="F16" s="109"/>
      <c r="G16" s="115">
        <v>770800</v>
      </c>
      <c r="H16" s="116"/>
      <c r="I16" s="116"/>
      <c r="J16" s="116"/>
      <c r="K16" s="13"/>
    </row>
  </sheetData>
  <sheetProtection/>
  <mergeCells count="22">
    <mergeCell ref="A2:J2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H19" sqref="H19"/>
    </sheetView>
  </sheetViews>
  <sheetFormatPr defaultColWidth="8.875" defaultRowHeight="14.25"/>
  <cols>
    <col min="1" max="1" width="12.00390625" style="0" customWidth="1"/>
    <col min="2" max="2" width="27.625" style="0" customWidth="1"/>
    <col min="3" max="5" width="13.625" style="0" customWidth="1"/>
    <col min="6" max="6" width="12.75390625" style="0" customWidth="1"/>
    <col min="7" max="7" width="11.50390625" style="0" customWidth="1"/>
  </cols>
  <sheetData>
    <row r="1" spans="1:2" ht="14.25">
      <c r="A1" s="1" t="s">
        <v>98</v>
      </c>
      <c r="B1" s="1"/>
    </row>
    <row r="2" spans="1:8" ht="18.75">
      <c r="A2" s="25" t="s">
        <v>99</v>
      </c>
      <c r="B2" s="25"/>
      <c r="C2" s="25"/>
      <c r="D2" s="25"/>
      <c r="E2" s="25"/>
      <c r="F2" s="25"/>
      <c r="G2" s="25"/>
      <c r="H2" s="25"/>
    </row>
    <row r="3" spans="1:8" ht="14.25">
      <c r="A3" t="s">
        <v>90</v>
      </c>
      <c r="B3" s="26"/>
      <c r="C3" s="27"/>
      <c r="D3" s="27"/>
      <c r="E3" s="27"/>
      <c r="F3" s="27"/>
      <c r="G3" s="27"/>
      <c r="H3" s="72" t="s">
        <v>3</v>
      </c>
    </row>
    <row r="4" spans="1:8" ht="14.25">
      <c r="A4" s="92" t="s">
        <v>100</v>
      </c>
      <c r="B4" s="92" t="s">
        <v>101</v>
      </c>
      <c r="C4" s="92" t="s">
        <v>78</v>
      </c>
      <c r="D4" s="93" t="s">
        <v>102</v>
      </c>
      <c r="E4" s="94"/>
      <c r="F4" s="94"/>
      <c r="G4" s="94"/>
      <c r="H4" s="95"/>
    </row>
    <row r="5" spans="1:8" ht="14.25">
      <c r="A5" s="96"/>
      <c r="B5" s="96"/>
      <c r="C5" s="96"/>
      <c r="D5" s="92" t="s">
        <v>103</v>
      </c>
      <c r="E5" s="93" t="s">
        <v>104</v>
      </c>
      <c r="F5" s="95"/>
      <c r="G5" s="92" t="s">
        <v>105</v>
      </c>
      <c r="H5" s="92" t="s">
        <v>106</v>
      </c>
    </row>
    <row r="6" spans="1:8" ht="24">
      <c r="A6" s="97"/>
      <c r="B6" s="97"/>
      <c r="C6" s="97"/>
      <c r="D6" s="97"/>
      <c r="E6" s="98" t="s">
        <v>107</v>
      </c>
      <c r="F6" s="98" t="s">
        <v>108</v>
      </c>
      <c r="G6" s="97"/>
      <c r="H6" s="97"/>
    </row>
    <row r="7" spans="1:8" ht="14.25">
      <c r="A7" s="99" t="s">
        <v>78</v>
      </c>
      <c r="B7" s="100"/>
      <c r="C7" s="36">
        <f>C8+C15+C32</f>
        <v>13127950.240000002</v>
      </c>
      <c r="D7" s="36">
        <f>D8+D15+D32</f>
        <v>13127950.240000002</v>
      </c>
      <c r="E7" s="36">
        <f>E8+E15+E32</f>
        <v>13878939.379999999</v>
      </c>
      <c r="F7" s="34"/>
      <c r="G7" s="34"/>
      <c r="H7" s="34"/>
    </row>
    <row r="8" spans="1:8" ht="14.25">
      <c r="A8" s="35">
        <v>301</v>
      </c>
      <c r="B8" s="35" t="s">
        <v>109</v>
      </c>
      <c r="C8" s="36">
        <f>SUM(C9:C13)</f>
        <v>7371868.600000001</v>
      </c>
      <c r="D8" s="36">
        <f>SUM(D9:D13)</f>
        <v>7371868.600000001</v>
      </c>
      <c r="E8" s="36">
        <f>SUM(E9:E14)</f>
        <v>8122857.74</v>
      </c>
      <c r="F8" s="35"/>
      <c r="G8" s="35"/>
      <c r="H8" s="35"/>
    </row>
    <row r="9" spans="1:8" ht="14.25">
      <c r="A9" s="35">
        <v>30101</v>
      </c>
      <c r="B9" s="35" t="s">
        <v>110</v>
      </c>
      <c r="C9" s="36">
        <f>D9</f>
        <v>2153736</v>
      </c>
      <c r="D9" s="36">
        <f>E9</f>
        <v>2153736</v>
      </c>
      <c r="E9" s="36">
        <v>2153736</v>
      </c>
      <c r="F9" s="35"/>
      <c r="G9" s="35"/>
      <c r="H9" s="35"/>
    </row>
    <row r="10" spans="1:8" ht="14.25">
      <c r="A10" s="35">
        <v>30102</v>
      </c>
      <c r="B10" s="35" t="s">
        <v>111</v>
      </c>
      <c r="C10" s="36">
        <f aca="true" t="shared" si="0" ref="C10:D38">D10</f>
        <v>2708136</v>
      </c>
      <c r="D10" s="36">
        <f t="shared" si="0"/>
        <v>2708136</v>
      </c>
      <c r="E10" s="36">
        <v>2708136</v>
      </c>
      <c r="F10" s="35"/>
      <c r="G10" s="35"/>
      <c r="H10" s="35"/>
    </row>
    <row r="11" spans="1:8" ht="14.25">
      <c r="A11" s="35">
        <v>30108</v>
      </c>
      <c r="B11" s="35" t="s">
        <v>112</v>
      </c>
      <c r="C11" s="36">
        <f t="shared" si="0"/>
        <v>972374.4</v>
      </c>
      <c r="D11" s="36">
        <f t="shared" si="0"/>
        <v>972374.4</v>
      </c>
      <c r="E11" s="36">
        <v>972374.4</v>
      </c>
      <c r="F11" s="35"/>
      <c r="G11" s="35"/>
      <c r="H11" s="35"/>
    </row>
    <row r="12" spans="1:8" ht="14.25">
      <c r="A12" s="35">
        <v>30112</v>
      </c>
      <c r="B12" s="35" t="s">
        <v>113</v>
      </c>
      <c r="C12" s="36">
        <f t="shared" si="0"/>
        <v>856240.2</v>
      </c>
      <c r="D12" s="36">
        <f t="shared" si="0"/>
        <v>856240.2</v>
      </c>
      <c r="E12" s="36">
        <v>856240.2</v>
      </c>
      <c r="F12" s="35"/>
      <c r="G12" s="35"/>
      <c r="H12" s="35"/>
    </row>
    <row r="13" spans="1:8" ht="14.25">
      <c r="A13" s="35">
        <v>30113</v>
      </c>
      <c r="B13" s="35" t="s">
        <v>114</v>
      </c>
      <c r="C13" s="36">
        <f t="shared" si="0"/>
        <v>681382</v>
      </c>
      <c r="D13" s="36">
        <f t="shared" si="0"/>
        <v>681382</v>
      </c>
      <c r="E13" s="36">
        <v>681382</v>
      </c>
      <c r="F13" s="35"/>
      <c r="G13" s="35"/>
      <c r="H13" s="35"/>
    </row>
    <row r="14" spans="1:8" ht="14.25">
      <c r="A14" s="35">
        <v>30199</v>
      </c>
      <c r="B14" s="35" t="s">
        <v>115</v>
      </c>
      <c r="C14" s="36">
        <f t="shared" si="0"/>
        <v>750989.14</v>
      </c>
      <c r="D14" s="36">
        <f t="shared" si="0"/>
        <v>750989.14</v>
      </c>
      <c r="E14" s="36">
        <v>750989.14</v>
      </c>
      <c r="F14" s="35"/>
      <c r="G14" s="35"/>
      <c r="H14" s="35"/>
    </row>
    <row r="15" spans="1:8" ht="14.25">
      <c r="A15" s="35">
        <v>302</v>
      </c>
      <c r="B15" s="35" t="s">
        <v>116</v>
      </c>
      <c r="C15" s="36">
        <f>SUM(C16:C31)</f>
        <v>1049700</v>
      </c>
      <c r="D15" s="36">
        <f>SUM(D16:D31)</f>
        <v>1049700</v>
      </c>
      <c r="E15" s="36">
        <f>SUM(E16:E31)</f>
        <v>1049700</v>
      </c>
      <c r="F15" s="35"/>
      <c r="G15" s="35"/>
      <c r="H15" s="35"/>
    </row>
    <row r="16" spans="1:8" ht="14.25">
      <c r="A16" s="35">
        <v>30201</v>
      </c>
      <c r="B16" s="35" t="s">
        <v>117</v>
      </c>
      <c r="C16" s="36">
        <f t="shared" si="0"/>
        <v>67000</v>
      </c>
      <c r="D16" s="36">
        <f t="shared" si="0"/>
        <v>67000</v>
      </c>
      <c r="E16" s="36">
        <v>67000</v>
      </c>
      <c r="F16" s="35"/>
      <c r="G16" s="35"/>
      <c r="H16" s="35"/>
    </row>
    <row r="17" spans="1:8" ht="14.25">
      <c r="A17" s="35">
        <v>30205</v>
      </c>
      <c r="B17" s="35" t="s">
        <v>118</v>
      </c>
      <c r="C17" s="36">
        <f t="shared" si="0"/>
        <v>38000</v>
      </c>
      <c r="D17" s="36">
        <f t="shared" si="0"/>
        <v>38000</v>
      </c>
      <c r="E17" s="36">
        <v>38000</v>
      </c>
      <c r="F17" s="35"/>
      <c r="G17" s="35"/>
      <c r="H17" s="35"/>
    </row>
    <row r="18" spans="1:8" ht="14.25">
      <c r="A18" s="35">
        <v>30206</v>
      </c>
      <c r="B18" s="35" t="s">
        <v>119</v>
      </c>
      <c r="C18" s="36">
        <f t="shared" si="0"/>
        <v>45000</v>
      </c>
      <c r="D18" s="36">
        <f t="shared" si="0"/>
        <v>45000</v>
      </c>
      <c r="E18" s="36">
        <v>45000</v>
      </c>
      <c r="F18" s="35"/>
      <c r="G18" s="35"/>
      <c r="H18" s="35"/>
    </row>
    <row r="19" spans="1:8" ht="14.25">
      <c r="A19" s="35">
        <v>30207</v>
      </c>
      <c r="B19" s="35" t="s">
        <v>120</v>
      </c>
      <c r="C19" s="36">
        <f t="shared" si="0"/>
        <v>30000</v>
      </c>
      <c r="D19" s="36">
        <f t="shared" si="0"/>
        <v>30000</v>
      </c>
      <c r="E19" s="36">
        <v>30000</v>
      </c>
      <c r="F19" s="35"/>
      <c r="G19" s="35"/>
      <c r="H19" s="35"/>
    </row>
    <row r="20" spans="1:8" ht="14.25">
      <c r="A20" s="35">
        <v>30211</v>
      </c>
      <c r="B20" s="35" t="s">
        <v>121</v>
      </c>
      <c r="C20" s="36">
        <f t="shared" si="0"/>
        <v>80000</v>
      </c>
      <c r="D20" s="36">
        <f t="shared" si="0"/>
        <v>80000</v>
      </c>
      <c r="E20" s="36">
        <v>80000</v>
      </c>
      <c r="F20" s="35"/>
      <c r="G20" s="35"/>
      <c r="H20" s="35"/>
    </row>
    <row r="21" spans="1:8" ht="14.25">
      <c r="A21" s="35">
        <v>30213</v>
      </c>
      <c r="B21" s="35" t="s">
        <v>122</v>
      </c>
      <c r="C21" s="36">
        <f t="shared" si="0"/>
        <v>50000</v>
      </c>
      <c r="D21" s="36">
        <f t="shared" si="0"/>
        <v>50000</v>
      </c>
      <c r="E21" s="36">
        <v>50000</v>
      </c>
      <c r="F21" s="35"/>
      <c r="G21" s="35"/>
      <c r="H21" s="35"/>
    </row>
    <row r="22" spans="1:8" ht="14.25">
      <c r="A22" s="35">
        <v>30215</v>
      </c>
      <c r="B22" s="35" t="s">
        <v>123</v>
      </c>
      <c r="C22" s="36">
        <f t="shared" si="0"/>
        <v>30000</v>
      </c>
      <c r="D22" s="36">
        <f t="shared" si="0"/>
        <v>30000</v>
      </c>
      <c r="E22" s="36">
        <v>30000</v>
      </c>
      <c r="F22" s="35"/>
      <c r="G22" s="35"/>
      <c r="H22" s="35"/>
    </row>
    <row r="23" spans="1:8" ht="14.25">
      <c r="A23" s="35">
        <v>30216</v>
      </c>
      <c r="B23" s="35" t="s">
        <v>124</v>
      </c>
      <c r="C23" s="36">
        <f t="shared" si="0"/>
        <v>10000</v>
      </c>
      <c r="D23" s="36">
        <f t="shared" si="0"/>
        <v>10000</v>
      </c>
      <c r="E23" s="36">
        <v>10000</v>
      </c>
      <c r="F23" s="35"/>
      <c r="G23" s="36"/>
      <c r="H23" s="35"/>
    </row>
    <row r="24" spans="1:8" ht="14.25">
      <c r="A24" s="35">
        <v>30217</v>
      </c>
      <c r="B24" s="35" t="s">
        <v>125</v>
      </c>
      <c r="C24" s="36">
        <f t="shared" si="0"/>
        <v>145000</v>
      </c>
      <c r="D24" s="36">
        <f t="shared" si="0"/>
        <v>145000</v>
      </c>
      <c r="E24" s="36">
        <v>145000</v>
      </c>
      <c r="F24" s="35"/>
      <c r="G24" s="36"/>
      <c r="H24" s="35"/>
    </row>
    <row r="25" spans="1:8" ht="14.25">
      <c r="A25" s="35">
        <v>30227</v>
      </c>
      <c r="B25" s="35" t="s">
        <v>126</v>
      </c>
      <c r="C25" s="36">
        <f t="shared" si="0"/>
        <v>35000</v>
      </c>
      <c r="D25" s="36">
        <f t="shared" si="0"/>
        <v>35000</v>
      </c>
      <c r="E25" s="36">
        <v>35000</v>
      </c>
      <c r="F25" s="35"/>
      <c r="G25" s="36"/>
      <c r="H25" s="35"/>
    </row>
    <row r="26" spans="1:8" ht="14.25">
      <c r="A26" s="35">
        <v>30228</v>
      </c>
      <c r="B26" s="35" t="s">
        <v>127</v>
      </c>
      <c r="C26" s="36">
        <f t="shared" si="0"/>
        <v>105000</v>
      </c>
      <c r="D26" s="36">
        <f t="shared" si="0"/>
        <v>105000</v>
      </c>
      <c r="E26" s="36">
        <v>105000</v>
      </c>
      <c r="F26" s="35"/>
      <c r="G26" s="36"/>
      <c r="H26" s="35"/>
    </row>
    <row r="27" spans="1:8" ht="14.25">
      <c r="A27" s="35">
        <v>30229</v>
      </c>
      <c r="B27" s="35" t="s">
        <v>128</v>
      </c>
      <c r="C27" s="36">
        <f t="shared" si="0"/>
        <v>179700</v>
      </c>
      <c r="D27" s="36">
        <f t="shared" si="0"/>
        <v>179700</v>
      </c>
      <c r="E27" s="36">
        <v>179700</v>
      </c>
      <c r="F27" s="35"/>
      <c r="G27" s="36"/>
      <c r="H27" s="35"/>
    </row>
    <row r="28" spans="1:8" ht="14.25">
      <c r="A28" s="35">
        <v>30231</v>
      </c>
      <c r="B28" s="35" t="s">
        <v>129</v>
      </c>
      <c r="C28" s="36">
        <f t="shared" si="0"/>
        <v>40000</v>
      </c>
      <c r="D28" s="36">
        <f t="shared" si="0"/>
        <v>40000</v>
      </c>
      <c r="E28" s="36">
        <v>40000</v>
      </c>
      <c r="F28" s="35"/>
      <c r="G28" s="35"/>
      <c r="H28" s="35"/>
    </row>
    <row r="29" spans="1:8" ht="14.25">
      <c r="A29" s="35">
        <v>30239</v>
      </c>
      <c r="B29" s="35" t="s">
        <v>130</v>
      </c>
      <c r="C29" s="36">
        <f t="shared" si="0"/>
        <v>100000</v>
      </c>
      <c r="D29" s="36">
        <f t="shared" si="0"/>
        <v>100000</v>
      </c>
      <c r="E29" s="36">
        <v>100000</v>
      </c>
      <c r="F29" s="35"/>
      <c r="G29" s="35"/>
      <c r="H29" s="35"/>
    </row>
    <row r="30" spans="1:8" ht="14.25">
      <c r="A30" s="35">
        <v>30240</v>
      </c>
      <c r="B30" s="35" t="s">
        <v>131</v>
      </c>
      <c r="C30" s="36">
        <f t="shared" si="0"/>
        <v>65000</v>
      </c>
      <c r="D30" s="36">
        <f t="shared" si="0"/>
        <v>65000</v>
      </c>
      <c r="E30" s="36">
        <v>65000</v>
      </c>
      <c r="F30" s="35"/>
      <c r="G30" s="35"/>
      <c r="H30" s="35"/>
    </row>
    <row r="31" spans="1:8" ht="14.25">
      <c r="A31" s="35">
        <v>30299</v>
      </c>
      <c r="B31" s="35" t="s">
        <v>132</v>
      </c>
      <c r="C31" s="36">
        <f t="shared" si="0"/>
        <v>30000</v>
      </c>
      <c r="D31" s="36">
        <f t="shared" si="0"/>
        <v>30000</v>
      </c>
      <c r="E31" s="36">
        <v>30000</v>
      </c>
      <c r="F31" s="35"/>
      <c r="G31" s="35"/>
      <c r="H31" s="35"/>
    </row>
    <row r="32" spans="1:8" ht="14.25">
      <c r="A32" s="35">
        <v>303</v>
      </c>
      <c r="B32" s="35" t="s">
        <v>133</v>
      </c>
      <c r="C32" s="36">
        <f>SUM(C33:C34)</f>
        <v>4706381.64</v>
      </c>
      <c r="D32" s="36">
        <f>SUM(D33:D34)</f>
        <v>4706381.64</v>
      </c>
      <c r="E32" s="36">
        <f>SUM(E33:E34)</f>
        <v>4706381.64</v>
      </c>
      <c r="F32" s="35"/>
      <c r="G32" s="35"/>
      <c r="H32" s="35"/>
    </row>
    <row r="33" spans="1:8" ht="14.25">
      <c r="A33" s="35">
        <v>30302</v>
      </c>
      <c r="B33" s="35" t="s">
        <v>134</v>
      </c>
      <c r="C33" s="36">
        <f t="shared" si="0"/>
        <v>1870179.36</v>
      </c>
      <c r="D33" s="36">
        <f t="shared" si="0"/>
        <v>1870179.36</v>
      </c>
      <c r="E33" s="36">
        <v>1870179.36</v>
      </c>
      <c r="F33" s="35"/>
      <c r="G33" s="35"/>
      <c r="H33" s="35"/>
    </row>
    <row r="34" spans="1:8" ht="14.25">
      <c r="A34" s="35">
        <v>30399</v>
      </c>
      <c r="B34" s="35" t="s">
        <v>135</v>
      </c>
      <c r="C34" s="36">
        <f t="shared" si="0"/>
        <v>2836202.28</v>
      </c>
      <c r="D34" s="36">
        <f t="shared" si="0"/>
        <v>2836202.28</v>
      </c>
      <c r="E34" s="36">
        <v>2836202.28</v>
      </c>
      <c r="F34" s="35"/>
      <c r="G34" s="35"/>
      <c r="H34" s="35"/>
    </row>
    <row r="35" spans="1:8" ht="14.25">
      <c r="A35" s="35">
        <v>307</v>
      </c>
      <c r="B35" s="35" t="s">
        <v>136</v>
      </c>
      <c r="C35" s="36">
        <v>0</v>
      </c>
      <c r="D35" s="36">
        <f t="shared" si="0"/>
        <v>0</v>
      </c>
      <c r="E35" s="36">
        <v>0</v>
      </c>
      <c r="F35" s="35"/>
      <c r="G35" s="35"/>
      <c r="H35" s="35"/>
    </row>
    <row r="36" spans="1:8" ht="14.25">
      <c r="A36" s="35">
        <v>309</v>
      </c>
      <c r="B36" s="35" t="s">
        <v>137</v>
      </c>
      <c r="C36" s="36">
        <v>0</v>
      </c>
      <c r="D36" s="36">
        <f t="shared" si="0"/>
        <v>0</v>
      </c>
      <c r="E36" s="36">
        <v>0</v>
      </c>
      <c r="F36" s="35"/>
      <c r="G36" s="35"/>
      <c r="H36" s="35"/>
    </row>
    <row r="37" spans="1:8" ht="14.25">
      <c r="A37" s="35">
        <v>310</v>
      </c>
      <c r="B37" s="35" t="s">
        <v>138</v>
      </c>
      <c r="C37" s="36">
        <v>0</v>
      </c>
      <c r="D37" s="36">
        <f t="shared" si="0"/>
        <v>0</v>
      </c>
      <c r="E37" s="36">
        <v>0</v>
      </c>
      <c r="F37" s="35"/>
      <c r="G37" s="35"/>
      <c r="H37" s="35"/>
    </row>
    <row r="38" spans="1:8" ht="14.25">
      <c r="A38" s="35">
        <v>399</v>
      </c>
      <c r="B38" s="35" t="s">
        <v>97</v>
      </c>
      <c r="C38" s="36">
        <v>0</v>
      </c>
      <c r="D38" s="36">
        <f t="shared" si="0"/>
        <v>0</v>
      </c>
      <c r="E38" s="36">
        <v>0</v>
      </c>
      <c r="F38" s="35"/>
      <c r="G38" s="35"/>
      <c r="H38" s="35"/>
    </row>
  </sheetData>
  <sheetProtection/>
  <mergeCells count="10">
    <mergeCell ref="A2:H2"/>
    <mergeCell ref="D4:H4"/>
    <mergeCell ref="E5:F5"/>
    <mergeCell ref="A7:B7"/>
    <mergeCell ref="A4:A6"/>
    <mergeCell ref="B4:B6"/>
    <mergeCell ref="C4:C6"/>
    <mergeCell ref="D5:D6"/>
    <mergeCell ref="G5:G6"/>
    <mergeCell ref="H5:H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H14" sqref="H14"/>
    </sheetView>
  </sheetViews>
  <sheetFormatPr defaultColWidth="8.875" defaultRowHeight="14.25"/>
  <cols>
    <col min="1" max="1" width="20.875" style="0" customWidth="1"/>
    <col min="2" max="4" width="13.125" style="0" customWidth="1"/>
    <col min="5" max="5" width="12.25390625" style="0" customWidth="1"/>
    <col min="6" max="6" width="12.125" style="0" customWidth="1"/>
    <col min="7" max="7" width="5.125" style="0" customWidth="1"/>
    <col min="8" max="8" width="22.375" style="0" customWidth="1"/>
  </cols>
  <sheetData>
    <row r="1" ht="14.25">
      <c r="A1" s="1" t="s">
        <v>139</v>
      </c>
    </row>
    <row r="2" spans="1:8" ht="18.75">
      <c r="A2" s="25" t="s">
        <v>140</v>
      </c>
      <c r="B2" s="25"/>
      <c r="C2" s="25"/>
      <c r="D2" s="25"/>
      <c r="E2" s="25"/>
      <c r="F2" s="25"/>
      <c r="G2" s="25"/>
      <c r="H2" s="25"/>
    </row>
    <row r="3" spans="1:8" ht="14.25">
      <c r="A3" t="s">
        <v>90</v>
      </c>
      <c r="B3" s="27"/>
      <c r="C3" s="27"/>
      <c r="D3" s="27"/>
      <c r="E3" s="27"/>
      <c r="F3" s="27"/>
      <c r="H3" s="72" t="s">
        <v>3</v>
      </c>
    </row>
    <row r="4" spans="1:8" ht="14.25">
      <c r="A4" s="73" t="s">
        <v>141</v>
      </c>
      <c r="B4" s="73" t="s">
        <v>78</v>
      </c>
      <c r="C4" s="74" t="s">
        <v>102</v>
      </c>
      <c r="D4" s="75"/>
      <c r="E4" s="75"/>
      <c r="F4" s="75"/>
      <c r="G4" s="75"/>
      <c r="H4" s="76" t="s">
        <v>142</v>
      </c>
    </row>
    <row r="5" spans="1:8" ht="14.25">
      <c r="A5" s="77"/>
      <c r="B5" s="77"/>
      <c r="C5" s="73" t="s">
        <v>103</v>
      </c>
      <c r="D5" s="74" t="s">
        <v>104</v>
      </c>
      <c r="E5" s="78"/>
      <c r="F5" s="73" t="s">
        <v>105</v>
      </c>
      <c r="G5" s="79" t="s">
        <v>143</v>
      </c>
      <c r="H5" s="80"/>
    </row>
    <row r="6" spans="1:8" ht="48.75" customHeight="1">
      <c r="A6" s="81"/>
      <c r="B6" s="81"/>
      <c r="C6" s="81"/>
      <c r="D6" s="82" t="s">
        <v>107</v>
      </c>
      <c r="E6" s="82" t="s">
        <v>108</v>
      </c>
      <c r="F6" s="81"/>
      <c r="G6" s="83"/>
      <c r="H6" s="80"/>
    </row>
    <row r="7" spans="1:8" ht="23.25" customHeight="1">
      <c r="A7" s="84" t="s">
        <v>78</v>
      </c>
      <c r="B7" s="85">
        <f>B8</f>
        <v>1000000</v>
      </c>
      <c r="C7" s="85">
        <f>C8</f>
        <v>1000000</v>
      </c>
      <c r="D7" s="85">
        <f>D8</f>
        <v>1000000</v>
      </c>
      <c r="E7" s="34"/>
      <c r="F7" s="34"/>
      <c r="G7" s="86"/>
      <c r="H7" s="13"/>
    </row>
    <row r="8" spans="1:8" ht="99" customHeight="1">
      <c r="A8" s="87" t="s">
        <v>144</v>
      </c>
      <c r="B8" s="88">
        <f>C8</f>
        <v>1000000</v>
      </c>
      <c r="C8" s="88">
        <f>D8</f>
        <v>1000000</v>
      </c>
      <c r="D8" s="88">
        <v>1000000</v>
      </c>
      <c r="E8" s="89"/>
      <c r="F8" s="89"/>
      <c r="G8" s="90"/>
      <c r="H8" s="91" t="s">
        <v>145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50390625" style="0" customWidth="1"/>
    <col min="4" max="4" width="22.125" style="0" bestFit="1" customWidth="1"/>
    <col min="5" max="5" width="3.625" style="0" bestFit="1" customWidth="1"/>
    <col min="6" max="7" width="12.375" style="0" customWidth="1"/>
    <col min="8" max="8" width="9.625" style="0" customWidth="1"/>
  </cols>
  <sheetData>
    <row r="1" ht="14.25">
      <c r="A1" s="1" t="s">
        <v>146</v>
      </c>
    </row>
    <row r="2" spans="1:8" ht="18.75">
      <c r="A2" s="55" t="s">
        <v>147</v>
      </c>
      <c r="B2" s="55"/>
      <c r="C2" s="55"/>
      <c r="D2" s="55"/>
      <c r="E2" s="55"/>
      <c r="F2" s="55"/>
      <c r="G2" s="55"/>
      <c r="H2" s="55"/>
    </row>
    <row r="3" spans="1:8" ht="14.25">
      <c r="A3" s="56" t="s">
        <v>90</v>
      </c>
      <c r="B3" s="57"/>
      <c r="C3" s="57"/>
      <c r="D3" s="57"/>
      <c r="E3" s="57"/>
      <c r="F3" s="58"/>
      <c r="G3" s="57"/>
      <c r="H3" s="59" t="s">
        <v>56</v>
      </c>
    </row>
    <row r="4" spans="1:8" ht="14.25">
      <c r="A4" s="60" t="s">
        <v>148</v>
      </c>
      <c r="B4" s="60"/>
      <c r="C4" s="60"/>
      <c r="D4" s="60" t="s">
        <v>149</v>
      </c>
      <c r="E4" s="60"/>
      <c r="F4" s="60"/>
      <c r="G4" s="60"/>
      <c r="H4" s="60"/>
    </row>
    <row r="5" spans="1:8" ht="14.25">
      <c r="A5" s="61" t="s">
        <v>150</v>
      </c>
      <c r="B5" s="61" t="s">
        <v>151</v>
      </c>
      <c r="C5" s="61" t="s">
        <v>152</v>
      </c>
      <c r="D5" s="61" t="s">
        <v>153</v>
      </c>
      <c r="E5" s="61" t="s">
        <v>151</v>
      </c>
      <c r="F5" s="60" t="s">
        <v>152</v>
      </c>
      <c r="G5" s="60"/>
      <c r="H5" s="60"/>
    </row>
    <row r="6" spans="1:8" ht="30" customHeight="1">
      <c r="A6" s="61"/>
      <c r="B6" s="61"/>
      <c r="C6" s="61"/>
      <c r="D6" s="61"/>
      <c r="E6" s="61"/>
      <c r="F6" s="60" t="s">
        <v>103</v>
      </c>
      <c r="G6" s="61" t="s">
        <v>154</v>
      </c>
      <c r="H6" s="61" t="s">
        <v>155</v>
      </c>
    </row>
    <row r="7" spans="1:8" ht="14.25">
      <c r="A7" s="60" t="s">
        <v>156</v>
      </c>
      <c r="B7" s="60"/>
      <c r="C7" s="60">
        <v>1</v>
      </c>
      <c r="D7" s="60" t="s">
        <v>156</v>
      </c>
      <c r="E7" s="60"/>
      <c r="F7" s="60">
        <v>2</v>
      </c>
      <c r="G7" s="60">
        <v>3</v>
      </c>
      <c r="H7" s="60">
        <v>4</v>
      </c>
    </row>
    <row r="8" spans="1:8" ht="14.25">
      <c r="A8" s="62" t="s">
        <v>157</v>
      </c>
      <c r="B8" s="60" t="s">
        <v>71</v>
      </c>
      <c r="C8" s="63">
        <v>14878939.38</v>
      </c>
      <c r="D8" s="62" t="s">
        <v>158</v>
      </c>
      <c r="E8" s="60" t="s">
        <v>159</v>
      </c>
      <c r="F8" s="63">
        <f>G8</f>
        <v>1675502.28</v>
      </c>
      <c r="G8" s="63">
        <v>1675502.28</v>
      </c>
      <c r="H8" s="64"/>
    </row>
    <row r="9" spans="1:8" ht="14.25">
      <c r="A9" s="62" t="s">
        <v>160</v>
      </c>
      <c r="B9" s="60" t="s">
        <v>72</v>
      </c>
      <c r="C9" s="63"/>
      <c r="D9" s="62" t="s">
        <v>161</v>
      </c>
      <c r="E9" s="60" t="s">
        <v>162</v>
      </c>
      <c r="F9" s="63"/>
      <c r="G9" s="63"/>
      <c r="H9" s="64"/>
    </row>
    <row r="10" spans="1:8" ht="14.25">
      <c r="A10" s="62"/>
      <c r="B10" s="60" t="s">
        <v>73</v>
      </c>
      <c r="C10" s="64"/>
      <c r="D10" s="62" t="s">
        <v>163</v>
      </c>
      <c r="E10" s="60" t="s">
        <v>164</v>
      </c>
      <c r="F10" s="63"/>
      <c r="G10" s="63"/>
      <c r="H10" s="64"/>
    </row>
    <row r="11" spans="1:8" ht="14.25">
      <c r="A11" s="62"/>
      <c r="B11" s="60" t="s">
        <v>74</v>
      </c>
      <c r="C11" s="64"/>
      <c r="D11" s="62" t="s">
        <v>165</v>
      </c>
      <c r="E11" s="60" t="s">
        <v>166</v>
      </c>
      <c r="F11" s="63"/>
      <c r="G11" s="63"/>
      <c r="H11" s="64"/>
    </row>
    <row r="12" spans="1:8" ht="14.25">
      <c r="A12" s="62"/>
      <c r="B12" s="60" t="s">
        <v>75</v>
      </c>
      <c r="C12" s="64"/>
      <c r="D12" s="62" t="s">
        <v>167</v>
      </c>
      <c r="E12" s="60" t="s">
        <v>168</v>
      </c>
      <c r="F12" s="63"/>
      <c r="G12" s="63"/>
      <c r="H12" s="63"/>
    </row>
    <row r="13" spans="1:8" ht="14.25">
      <c r="A13" s="62"/>
      <c r="B13" s="60" t="s">
        <v>76</v>
      </c>
      <c r="C13" s="64"/>
      <c r="D13" s="62" t="s">
        <v>169</v>
      </c>
      <c r="E13" s="60" t="s">
        <v>170</v>
      </c>
      <c r="F13" s="63"/>
      <c r="G13" s="63"/>
      <c r="H13" s="64"/>
    </row>
    <row r="14" spans="1:8" ht="14.25">
      <c r="A14" s="62"/>
      <c r="B14" s="60" t="s">
        <v>77</v>
      </c>
      <c r="C14" s="64"/>
      <c r="D14" s="62" t="s">
        <v>171</v>
      </c>
      <c r="E14" s="60" t="s">
        <v>172</v>
      </c>
      <c r="F14" s="63"/>
      <c r="G14" s="63"/>
      <c r="H14" s="63"/>
    </row>
    <row r="15" spans="1:8" ht="14.25">
      <c r="A15" s="62"/>
      <c r="B15" s="60" t="s">
        <v>173</v>
      </c>
      <c r="C15" s="64"/>
      <c r="D15" s="62" t="s">
        <v>174</v>
      </c>
      <c r="E15" s="60" t="s">
        <v>175</v>
      </c>
      <c r="F15" s="63">
        <f>G15</f>
        <v>2842553.76</v>
      </c>
      <c r="G15" s="63">
        <v>2842553.76</v>
      </c>
      <c r="H15" s="63"/>
    </row>
    <row r="16" spans="1:8" ht="14.25">
      <c r="A16" s="62"/>
      <c r="B16" s="60" t="s">
        <v>176</v>
      </c>
      <c r="C16" s="64"/>
      <c r="D16" s="65" t="s">
        <v>177</v>
      </c>
      <c r="E16" s="60" t="s">
        <v>178</v>
      </c>
      <c r="F16" s="63">
        <f>G16</f>
        <v>856240.2</v>
      </c>
      <c r="G16" s="63">
        <v>856240.2</v>
      </c>
      <c r="H16" s="64"/>
    </row>
    <row r="17" spans="1:8" ht="14.25">
      <c r="A17" s="62"/>
      <c r="B17" s="60" t="s">
        <v>179</v>
      </c>
      <c r="C17" s="64"/>
      <c r="D17" s="62" t="s">
        <v>180</v>
      </c>
      <c r="E17" s="60" t="s">
        <v>181</v>
      </c>
      <c r="F17" s="63"/>
      <c r="G17" s="63"/>
      <c r="H17" s="64"/>
    </row>
    <row r="18" spans="1:8" ht="14.25">
      <c r="A18" s="62"/>
      <c r="B18" s="60" t="s">
        <v>182</v>
      </c>
      <c r="C18" s="64"/>
      <c r="D18" s="62" t="s">
        <v>183</v>
      </c>
      <c r="E18" s="60" t="s">
        <v>184</v>
      </c>
      <c r="F18" s="63"/>
      <c r="G18" s="63"/>
      <c r="H18" s="63"/>
    </row>
    <row r="19" spans="1:8" ht="14.25">
      <c r="A19" s="62"/>
      <c r="B19" s="60" t="s">
        <v>185</v>
      </c>
      <c r="C19" s="64"/>
      <c r="D19" s="62" t="s">
        <v>186</v>
      </c>
      <c r="E19" s="60" t="s">
        <v>187</v>
      </c>
      <c r="F19" s="63">
        <f>G19</f>
        <v>9504643.14</v>
      </c>
      <c r="G19" s="63">
        <v>9504643.14</v>
      </c>
      <c r="H19" s="63"/>
    </row>
    <row r="20" spans="1:8" ht="14.25">
      <c r="A20" s="62"/>
      <c r="B20" s="60" t="s">
        <v>188</v>
      </c>
      <c r="C20" s="64"/>
      <c r="D20" s="62" t="s">
        <v>189</v>
      </c>
      <c r="E20" s="60" t="s">
        <v>190</v>
      </c>
      <c r="F20" s="66"/>
      <c r="G20" s="66"/>
      <c r="H20" s="64"/>
    </row>
    <row r="21" spans="1:8" ht="14.25">
      <c r="A21" s="62"/>
      <c r="B21" s="60" t="s">
        <v>191</v>
      </c>
      <c r="C21" s="64"/>
      <c r="D21" s="62" t="s">
        <v>192</v>
      </c>
      <c r="E21" s="60" t="s">
        <v>193</v>
      </c>
      <c r="F21" s="63"/>
      <c r="G21" s="63"/>
      <c r="H21" s="63"/>
    </row>
    <row r="22" spans="1:8" ht="14.25">
      <c r="A22" s="62"/>
      <c r="B22" s="60" t="s">
        <v>194</v>
      </c>
      <c r="C22" s="64"/>
      <c r="D22" s="62" t="s">
        <v>195</v>
      </c>
      <c r="E22" s="60" t="s">
        <v>196</v>
      </c>
      <c r="F22" s="63"/>
      <c r="G22" s="63"/>
      <c r="H22" s="64"/>
    </row>
    <row r="23" spans="1:8" ht="14.25">
      <c r="A23" s="62"/>
      <c r="B23" s="60" t="s">
        <v>197</v>
      </c>
      <c r="C23" s="64"/>
      <c r="D23" s="62" t="s">
        <v>198</v>
      </c>
      <c r="E23" s="60" t="s">
        <v>199</v>
      </c>
      <c r="F23" s="63"/>
      <c r="G23" s="63"/>
      <c r="H23" s="64"/>
    </row>
    <row r="24" spans="1:8" ht="14.25">
      <c r="A24" s="62"/>
      <c r="B24" s="60" t="s">
        <v>200</v>
      </c>
      <c r="C24" s="64"/>
      <c r="D24" s="62" t="s">
        <v>201</v>
      </c>
      <c r="E24" s="60" t="s">
        <v>202</v>
      </c>
      <c r="F24" s="64"/>
      <c r="G24" s="64"/>
      <c r="H24" s="64"/>
    </row>
    <row r="25" spans="1:8" ht="14.25">
      <c r="A25" s="62"/>
      <c r="B25" s="60" t="s">
        <v>203</v>
      </c>
      <c r="C25" s="64"/>
      <c r="D25" s="62" t="s">
        <v>204</v>
      </c>
      <c r="E25" s="60" t="s">
        <v>205</v>
      </c>
      <c r="F25" s="63"/>
      <c r="G25" s="63"/>
      <c r="H25" s="64"/>
    </row>
    <row r="26" spans="1:8" ht="14.25">
      <c r="A26" s="62"/>
      <c r="B26" s="60" t="s">
        <v>206</v>
      </c>
      <c r="C26" s="64"/>
      <c r="D26" s="62" t="s">
        <v>207</v>
      </c>
      <c r="E26" s="60" t="s">
        <v>208</v>
      </c>
      <c r="F26" s="63"/>
      <c r="G26" s="63"/>
      <c r="H26" s="64"/>
    </row>
    <row r="27" spans="1:8" ht="14.25">
      <c r="A27" s="62"/>
      <c r="B27" s="60" t="s">
        <v>209</v>
      </c>
      <c r="C27" s="64"/>
      <c r="D27" s="62" t="s">
        <v>210</v>
      </c>
      <c r="E27" s="60" t="s">
        <v>211</v>
      </c>
      <c r="F27" s="63"/>
      <c r="G27" s="63"/>
      <c r="H27" s="64"/>
    </row>
    <row r="28" spans="1:8" ht="14.25">
      <c r="A28" s="62"/>
      <c r="B28" s="60" t="s">
        <v>212</v>
      </c>
      <c r="C28" s="64"/>
      <c r="D28" s="62" t="s">
        <v>213</v>
      </c>
      <c r="E28" s="60" t="s">
        <v>214</v>
      </c>
      <c r="F28" s="63"/>
      <c r="G28" s="63"/>
      <c r="H28" s="64"/>
    </row>
    <row r="29" spans="1:8" ht="14.25">
      <c r="A29" s="62"/>
      <c r="B29" s="60" t="s">
        <v>215</v>
      </c>
      <c r="C29" s="64"/>
      <c r="D29" s="62" t="s">
        <v>216</v>
      </c>
      <c r="E29" s="60" t="s">
        <v>217</v>
      </c>
      <c r="F29" s="63"/>
      <c r="G29" s="63"/>
      <c r="H29" s="63"/>
    </row>
    <row r="30" spans="1:8" ht="14.25">
      <c r="A30" s="62"/>
      <c r="B30" s="60" t="s">
        <v>218</v>
      </c>
      <c r="C30" s="64"/>
      <c r="D30" s="62"/>
      <c r="E30" s="60" t="s">
        <v>219</v>
      </c>
      <c r="F30" s="64"/>
      <c r="G30" s="64"/>
      <c r="H30" s="64"/>
    </row>
    <row r="31" spans="1:8" ht="14.25">
      <c r="A31" s="67" t="s">
        <v>58</v>
      </c>
      <c r="B31" s="60" t="s">
        <v>220</v>
      </c>
      <c r="C31" s="63">
        <f>C8+C9</f>
        <v>14878939.38</v>
      </c>
      <c r="D31" s="67" t="s">
        <v>91</v>
      </c>
      <c r="E31" s="60" t="s">
        <v>221</v>
      </c>
      <c r="F31" s="68">
        <f>SUM(F8:F29)</f>
        <v>14878939.38</v>
      </c>
      <c r="G31" s="68">
        <f>SUM(G8:G29)</f>
        <v>14878939.38</v>
      </c>
      <c r="H31" s="69"/>
    </row>
    <row r="32" spans="1:8" ht="14.25">
      <c r="A32" s="62"/>
      <c r="B32" s="60" t="s">
        <v>222</v>
      </c>
      <c r="C32" s="64"/>
      <c r="D32" s="70"/>
      <c r="E32" s="60" t="s">
        <v>223</v>
      </c>
      <c r="F32" s="70"/>
      <c r="G32" s="70"/>
      <c r="H32" s="70"/>
    </row>
    <row r="33" spans="1:8" ht="14.25">
      <c r="A33" s="62" t="s">
        <v>224</v>
      </c>
      <c r="B33" s="60" t="s">
        <v>225</v>
      </c>
      <c r="C33" s="63"/>
      <c r="D33" s="70" t="s">
        <v>226</v>
      </c>
      <c r="E33" s="60" t="s">
        <v>227</v>
      </c>
      <c r="F33" s="70"/>
      <c r="G33" s="70"/>
      <c r="H33" s="70"/>
    </row>
    <row r="34" spans="1:8" ht="14.25">
      <c r="A34" s="62" t="s">
        <v>157</v>
      </c>
      <c r="B34" s="60" t="s">
        <v>228</v>
      </c>
      <c r="C34" s="63"/>
      <c r="D34" s="70" t="s">
        <v>229</v>
      </c>
      <c r="E34" s="60" t="s">
        <v>230</v>
      </c>
      <c r="F34" s="70"/>
      <c r="G34" s="70"/>
      <c r="H34" s="70"/>
    </row>
    <row r="35" spans="1:8" ht="14.25">
      <c r="A35" s="62" t="s">
        <v>160</v>
      </c>
      <c r="B35" s="60" t="s">
        <v>231</v>
      </c>
      <c r="C35" s="63"/>
      <c r="D35" s="70" t="s">
        <v>232</v>
      </c>
      <c r="E35" s="60" t="s">
        <v>233</v>
      </c>
      <c r="F35" s="70"/>
      <c r="G35" s="70"/>
      <c r="H35" s="70"/>
    </row>
    <row r="36" spans="1:8" ht="14.25">
      <c r="A36" s="62"/>
      <c r="B36" s="60" t="s">
        <v>234</v>
      </c>
      <c r="C36" s="64"/>
      <c r="D36" s="70"/>
      <c r="E36" s="60" t="s">
        <v>235</v>
      </c>
      <c r="F36" s="70"/>
      <c r="G36" s="70"/>
      <c r="H36" s="70"/>
    </row>
    <row r="37" spans="1:8" ht="14.25">
      <c r="A37" s="67" t="s">
        <v>236</v>
      </c>
      <c r="B37" s="60" t="s">
        <v>237</v>
      </c>
      <c r="C37" s="63">
        <f>C31+C33+C34+C35</f>
        <v>14878939.38</v>
      </c>
      <c r="D37" s="67" t="s">
        <v>238</v>
      </c>
      <c r="E37" s="60" t="s">
        <v>239</v>
      </c>
      <c r="F37" s="71">
        <f>F31+F33+F34+F35</f>
        <v>14878939.38</v>
      </c>
      <c r="G37" s="71">
        <f>G31+G33+G34+G35</f>
        <v>14878939.38</v>
      </c>
      <c r="H37" s="6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0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3" width="4.25390625" style="0" customWidth="1"/>
    <col min="4" max="4" width="31.625" style="0" customWidth="1"/>
    <col min="5" max="5" width="17.50390625" style="0" customWidth="1"/>
    <col min="6" max="6" width="16.875" style="0" customWidth="1"/>
    <col min="7" max="7" width="16.125" style="0" customWidth="1"/>
  </cols>
  <sheetData>
    <row r="1" spans="1:2" ht="14.25">
      <c r="A1" s="1" t="s">
        <v>240</v>
      </c>
      <c r="B1" s="1"/>
    </row>
    <row r="2" spans="1:7" ht="20.25">
      <c r="A2" s="40" t="s">
        <v>241</v>
      </c>
      <c r="B2" s="41"/>
      <c r="C2" s="41"/>
      <c r="D2" s="41"/>
      <c r="E2" s="41"/>
      <c r="F2" s="41"/>
      <c r="G2" s="41"/>
    </row>
    <row r="3" spans="1:7" ht="24" customHeight="1">
      <c r="A3" s="42" t="s">
        <v>90</v>
      </c>
      <c r="B3" s="43"/>
      <c r="C3" s="43"/>
      <c r="D3" s="43"/>
      <c r="F3" s="43"/>
      <c r="G3" s="44" t="s">
        <v>56</v>
      </c>
    </row>
    <row r="4" spans="1:7" ht="21" customHeight="1">
      <c r="A4" s="45" t="s">
        <v>242</v>
      </c>
      <c r="B4" s="45"/>
      <c r="C4" s="45"/>
      <c r="D4" s="45" t="s">
        <v>66</v>
      </c>
      <c r="E4" s="45" t="s">
        <v>243</v>
      </c>
      <c r="F4" s="45"/>
      <c r="G4" s="45"/>
    </row>
    <row r="5" spans="1:7" ht="38.25" customHeight="1">
      <c r="A5" s="45" t="s">
        <v>65</v>
      </c>
      <c r="B5" s="45"/>
      <c r="C5" s="45"/>
      <c r="D5" s="45"/>
      <c r="E5" s="45" t="s">
        <v>103</v>
      </c>
      <c r="F5" s="45" t="s">
        <v>92</v>
      </c>
      <c r="G5" s="45" t="s">
        <v>93</v>
      </c>
    </row>
    <row r="6" spans="1:7" ht="21" customHeight="1">
      <c r="A6" s="45" t="s">
        <v>67</v>
      </c>
      <c r="B6" s="45" t="s">
        <v>68</v>
      </c>
      <c r="C6" s="45" t="s">
        <v>69</v>
      </c>
      <c r="D6" s="45"/>
      <c r="E6" s="45"/>
      <c r="F6" s="45"/>
      <c r="G6" s="45"/>
    </row>
    <row r="7" spans="1:7" ht="21" customHeight="1">
      <c r="A7" s="46" t="s">
        <v>244</v>
      </c>
      <c r="B7" s="46"/>
      <c r="C7" s="46"/>
      <c r="D7" s="46"/>
      <c r="E7" s="47">
        <f>F7+G7</f>
        <v>14878939.38</v>
      </c>
      <c r="F7" s="47">
        <f>SUM(F8:F14)</f>
        <v>13878939.38</v>
      </c>
      <c r="G7" s="48">
        <f>SUM(G8:G14)</f>
        <v>1000000</v>
      </c>
    </row>
    <row r="8" spans="1:7" ht="21" customHeight="1">
      <c r="A8" s="49">
        <v>2019999</v>
      </c>
      <c r="B8" s="50"/>
      <c r="C8" s="51"/>
      <c r="D8" s="52" t="s">
        <v>79</v>
      </c>
      <c r="E8" s="47">
        <f aca="true" t="shared" si="0" ref="E8:E14">F8+G8</f>
        <v>1675502.28</v>
      </c>
      <c r="F8" s="53">
        <v>1675502.28</v>
      </c>
      <c r="G8" s="48">
        <v>0</v>
      </c>
    </row>
    <row r="9" spans="1:7" ht="21" customHeight="1">
      <c r="A9" s="49" t="s">
        <v>80</v>
      </c>
      <c r="B9" s="50"/>
      <c r="C9" s="51"/>
      <c r="D9" s="52" t="s">
        <v>81</v>
      </c>
      <c r="E9" s="47">
        <f t="shared" si="0"/>
        <v>1870179.36</v>
      </c>
      <c r="F9" s="53">
        <v>1870179.36</v>
      </c>
      <c r="G9" s="48">
        <v>0</v>
      </c>
    </row>
    <row r="10" spans="1:7" ht="21" customHeight="1">
      <c r="A10" s="49" t="s">
        <v>82</v>
      </c>
      <c r="B10" s="50"/>
      <c r="C10" s="51"/>
      <c r="D10" s="52" t="s">
        <v>83</v>
      </c>
      <c r="E10" s="47">
        <f t="shared" si="0"/>
        <v>972374.4</v>
      </c>
      <c r="F10" s="53">
        <v>972374.4</v>
      </c>
      <c r="G10" s="48">
        <v>0</v>
      </c>
    </row>
    <row r="11" spans="1:7" ht="21" customHeight="1">
      <c r="A11" s="49">
        <v>2101102</v>
      </c>
      <c r="B11" s="50"/>
      <c r="C11" s="51"/>
      <c r="D11" s="52" t="s">
        <v>84</v>
      </c>
      <c r="E11" s="47">
        <f t="shared" si="0"/>
        <v>856240.2</v>
      </c>
      <c r="F11" s="53">
        <v>856240.2</v>
      </c>
      <c r="G11" s="48">
        <v>0</v>
      </c>
    </row>
    <row r="12" spans="1:7" ht="21" customHeight="1">
      <c r="A12" s="49">
        <v>2130204</v>
      </c>
      <c r="B12" s="50"/>
      <c r="C12" s="51"/>
      <c r="D12" s="52" t="s">
        <v>85</v>
      </c>
      <c r="E12" s="47">
        <f t="shared" si="0"/>
        <v>8504643.14</v>
      </c>
      <c r="F12" s="53">
        <v>8504643.14</v>
      </c>
      <c r="G12" s="48">
        <v>0</v>
      </c>
    </row>
    <row r="13" spans="1:7" ht="21" customHeight="1">
      <c r="A13" s="49">
        <v>2130205</v>
      </c>
      <c r="B13" s="50"/>
      <c r="C13" s="51"/>
      <c r="D13" s="52" t="s">
        <v>86</v>
      </c>
      <c r="E13" s="47">
        <f t="shared" si="0"/>
        <v>229200</v>
      </c>
      <c r="F13" s="48">
        <v>0</v>
      </c>
      <c r="G13" s="48">
        <v>229200</v>
      </c>
    </row>
    <row r="14" spans="1:7" ht="21" customHeight="1">
      <c r="A14" s="49">
        <v>2130299</v>
      </c>
      <c r="B14" s="50"/>
      <c r="C14" s="51"/>
      <c r="D14" s="52" t="s">
        <v>87</v>
      </c>
      <c r="E14" s="47">
        <f t="shared" si="0"/>
        <v>770800</v>
      </c>
      <c r="F14" s="48">
        <v>0</v>
      </c>
      <c r="G14" s="48">
        <v>770800</v>
      </c>
    </row>
    <row r="15" spans="1:7" ht="21" customHeight="1">
      <c r="A15" s="46"/>
      <c r="B15" s="46"/>
      <c r="C15" s="46"/>
      <c r="D15" s="46"/>
      <c r="E15" s="47"/>
      <c r="F15" s="47"/>
      <c r="G15" s="54"/>
    </row>
    <row r="16" spans="1:7" ht="21" customHeight="1">
      <c r="A16" s="46"/>
      <c r="B16" s="46"/>
      <c r="C16" s="46"/>
      <c r="D16" s="46"/>
      <c r="E16" s="47"/>
      <c r="F16" s="47"/>
      <c r="G16" s="54"/>
    </row>
    <row r="17" spans="1:7" ht="21" customHeight="1">
      <c r="A17" s="46"/>
      <c r="B17" s="46"/>
      <c r="C17" s="46"/>
      <c r="D17" s="46"/>
      <c r="E17" s="47"/>
      <c r="F17" s="47"/>
      <c r="G17" s="54"/>
    </row>
    <row r="18" spans="1:7" ht="21" customHeight="1">
      <c r="A18" s="46"/>
      <c r="B18" s="46"/>
      <c r="C18" s="46"/>
      <c r="D18" s="46"/>
      <c r="E18" s="47"/>
      <c r="F18" s="47"/>
      <c r="G18" s="54"/>
    </row>
    <row r="19" spans="1:7" ht="21" customHeight="1">
      <c r="A19" s="46"/>
      <c r="B19" s="46"/>
      <c r="C19" s="46"/>
      <c r="D19" s="46"/>
      <c r="E19" s="47"/>
      <c r="F19" s="47"/>
      <c r="G19" s="54"/>
    </row>
    <row r="20" spans="1:7" ht="21" customHeight="1">
      <c r="A20" s="46"/>
      <c r="B20" s="46"/>
      <c r="C20" s="46"/>
      <c r="D20" s="46"/>
      <c r="E20" s="54"/>
      <c r="F20" s="54"/>
      <c r="G20" s="54"/>
    </row>
  </sheetData>
  <sheetProtection/>
  <mergeCells count="23">
    <mergeCell ref="A1:B1"/>
    <mergeCell ref="A2:G2"/>
    <mergeCell ref="A4:C4"/>
    <mergeCell ref="E4:G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37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19.00390625" style="0" customWidth="1"/>
    <col min="2" max="2" width="24.5039062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spans="1:2" ht="14.25">
      <c r="A1" s="1" t="s">
        <v>245</v>
      </c>
      <c r="B1" s="1"/>
    </row>
    <row r="2" spans="1:5" ht="18.75">
      <c r="A2" s="25" t="s">
        <v>246</v>
      </c>
      <c r="B2" s="25"/>
      <c r="C2" s="25"/>
      <c r="D2" s="25"/>
      <c r="E2" s="25"/>
    </row>
    <row r="3" spans="1:5" ht="14.25">
      <c r="A3" t="s">
        <v>90</v>
      </c>
      <c r="B3" s="26"/>
      <c r="C3" s="27"/>
      <c r="D3" s="27"/>
      <c r="E3" s="37" t="s">
        <v>3</v>
      </c>
    </row>
    <row r="4" spans="1:5" ht="24.75" customHeight="1">
      <c r="A4" s="30" t="s">
        <v>100</v>
      </c>
      <c r="B4" s="30" t="s">
        <v>247</v>
      </c>
      <c r="C4" s="30" t="s">
        <v>248</v>
      </c>
      <c r="D4" s="30"/>
      <c r="E4" s="30"/>
    </row>
    <row r="5" spans="1:5" ht="27.75" customHeight="1">
      <c r="A5" s="30"/>
      <c r="B5" s="30"/>
      <c r="C5" s="30" t="s">
        <v>103</v>
      </c>
      <c r="D5" s="31" t="s">
        <v>107</v>
      </c>
      <c r="E5" s="31" t="s">
        <v>108</v>
      </c>
    </row>
    <row r="6" spans="1:5" ht="14.25">
      <c r="A6" s="38" t="s">
        <v>78</v>
      </c>
      <c r="B6" s="33"/>
      <c r="C6" s="34">
        <f>C7+C14+C31</f>
        <v>13878939.379999999</v>
      </c>
      <c r="D6" s="34">
        <f>D7+D14+D31</f>
        <v>13878939.379999999</v>
      </c>
      <c r="E6" s="39"/>
    </row>
    <row r="7" spans="1:5" ht="14.25">
      <c r="A7" s="35">
        <v>301</v>
      </c>
      <c r="B7" s="35" t="s">
        <v>109</v>
      </c>
      <c r="C7" s="36">
        <f>SUM(C8:C13)</f>
        <v>8122857.74</v>
      </c>
      <c r="D7" s="36">
        <f>SUM(D8:D13)</f>
        <v>8122857.74</v>
      </c>
      <c r="E7" s="35"/>
    </row>
    <row r="8" spans="1:5" ht="14.25">
      <c r="A8" s="35">
        <v>30101</v>
      </c>
      <c r="B8" s="35" t="s">
        <v>110</v>
      </c>
      <c r="C8" s="36">
        <f>D8</f>
        <v>2153736</v>
      </c>
      <c r="D8" s="36">
        <v>2153736</v>
      </c>
      <c r="E8" s="35"/>
    </row>
    <row r="9" spans="1:5" ht="14.25">
      <c r="A9" s="35">
        <v>30102</v>
      </c>
      <c r="B9" s="35" t="s">
        <v>111</v>
      </c>
      <c r="C9" s="36">
        <f aca="true" t="shared" si="0" ref="C9:C37">D9</f>
        <v>2708136</v>
      </c>
      <c r="D9" s="36">
        <v>2708136</v>
      </c>
      <c r="E9" s="35"/>
    </row>
    <row r="10" spans="1:5" ht="14.25">
      <c r="A10" s="35">
        <v>30108</v>
      </c>
      <c r="B10" s="35" t="s">
        <v>112</v>
      </c>
      <c r="C10" s="36">
        <f t="shared" si="0"/>
        <v>972374.4</v>
      </c>
      <c r="D10" s="36">
        <v>972374.4</v>
      </c>
      <c r="E10" s="35"/>
    </row>
    <row r="11" spans="1:5" ht="14.25">
      <c r="A11" s="35">
        <v>30112</v>
      </c>
      <c r="B11" s="35" t="s">
        <v>113</v>
      </c>
      <c r="C11" s="36">
        <f t="shared" si="0"/>
        <v>856240.2</v>
      </c>
      <c r="D11" s="36">
        <v>856240.2</v>
      </c>
      <c r="E11" s="35"/>
    </row>
    <row r="12" spans="1:5" ht="14.25">
      <c r="A12" s="35">
        <v>30113</v>
      </c>
      <c r="B12" s="35" t="s">
        <v>114</v>
      </c>
      <c r="C12" s="36">
        <f t="shared" si="0"/>
        <v>681382</v>
      </c>
      <c r="D12" s="36">
        <v>681382</v>
      </c>
      <c r="E12" s="35"/>
    </row>
    <row r="13" spans="1:5" ht="14.25">
      <c r="A13" s="35">
        <v>30199</v>
      </c>
      <c r="B13" s="35" t="s">
        <v>115</v>
      </c>
      <c r="C13" s="36">
        <f t="shared" si="0"/>
        <v>750989.14</v>
      </c>
      <c r="D13" s="36">
        <v>750989.14</v>
      </c>
      <c r="E13" s="35"/>
    </row>
    <row r="14" spans="1:5" ht="14.25">
      <c r="A14" s="35">
        <v>302</v>
      </c>
      <c r="B14" s="35" t="s">
        <v>116</v>
      </c>
      <c r="C14" s="36">
        <f>SUM(C15:C30)</f>
        <v>1049700</v>
      </c>
      <c r="D14" s="36">
        <f>SUM(D15:D30)</f>
        <v>1049700</v>
      </c>
      <c r="E14" s="35"/>
    </row>
    <row r="15" spans="1:5" ht="14.25">
      <c r="A15" s="35">
        <v>30201</v>
      </c>
      <c r="B15" s="35" t="s">
        <v>117</v>
      </c>
      <c r="C15" s="36">
        <f t="shared" si="0"/>
        <v>67000</v>
      </c>
      <c r="D15" s="36">
        <v>67000</v>
      </c>
      <c r="E15" s="35"/>
    </row>
    <row r="16" spans="1:5" ht="14.25">
      <c r="A16" s="35">
        <v>30205</v>
      </c>
      <c r="B16" s="35" t="s">
        <v>118</v>
      </c>
      <c r="C16" s="36">
        <f t="shared" si="0"/>
        <v>38000</v>
      </c>
      <c r="D16" s="36">
        <v>38000</v>
      </c>
      <c r="E16" s="35"/>
    </row>
    <row r="17" spans="1:5" ht="14.25">
      <c r="A17" s="35">
        <v>30206</v>
      </c>
      <c r="B17" s="35" t="s">
        <v>119</v>
      </c>
      <c r="C17" s="36">
        <f t="shared" si="0"/>
        <v>45000</v>
      </c>
      <c r="D17" s="36">
        <v>45000</v>
      </c>
      <c r="E17" s="35"/>
    </row>
    <row r="18" spans="1:5" ht="14.25">
      <c r="A18" s="35">
        <v>30207</v>
      </c>
      <c r="B18" s="35" t="s">
        <v>120</v>
      </c>
      <c r="C18" s="36">
        <f t="shared" si="0"/>
        <v>30000</v>
      </c>
      <c r="D18" s="36">
        <v>30000</v>
      </c>
      <c r="E18" s="35"/>
    </row>
    <row r="19" spans="1:5" ht="14.25">
      <c r="A19" s="35">
        <v>30211</v>
      </c>
      <c r="B19" s="35" t="s">
        <v>121</v>
      </c>
      <c r="C19" s="36">
        <f t="shared" si="0"/>
        <v>80000</v>
      </c>
      <c r="D19" s="36">
        <v>80000</v>
      </c>
      <c r="E19" s="35"/>
    </row>
    <row r="20" spans="1:5" ht="14.25">
      <c r="A20" s="35">
        <v>30213</v>
      </c>
      <c r="B20" s="35" t="s">
        <v>122</v>
      </c>
      <c r="C20" s="36">
        <f t="shared" si="0"/>
        <v>50000</v>
      </c>
      <c r="D20" s="36">
        <v>50000</v>
      </c>
      <c r="E20" s="35"/>
    </row>
    <row r="21" spans="1:5" ht="14.25">
      <c r="A21" s="35">
        <v>30215</v>
      </c>
      <c r="B21" s="35" t="s">
        <v>123</v>
      </c>
      <c r="C21" s="36">
        <f t="shared" si="0"/>
        <v>30000</v>
      </c>
      <c r="D21" s="36">
        <v>30000</v>
      </c>
      <c r="E21" s="35"/>
    </row>
    <row r="22" spans="1:5" ht="14.25">
      <c r="A22" s="35">
        <v>30216</v>
      </c>
      <c r="B22" s="35" t="s">
        <v>124</v>
      </c>
      <c r="C22" s="36">
        <f t="shared" si="0"/>
        <v>10000</v>
      </c>
      <c r="D22" s="36">
        <v>10000</v>
      </c>
      <c r="E22" s="35"/>
    </row>
    <row r="23" spans="1:5" ht="14.25">
      <c r="A23" s="35">
        <v>30217</v>
      </c>
      <c r="B23" s="35" t="s">
        <v>125</v>
      </c>
      <c r="C23" s="36">
        <f t="shared" si="0"/>
        <v>145000</v>
      </c>
      <c r="D23" s="36">
        <v>145000</v>
      </c>
      <c r="E23" s="35"/>
    </row>
    <row r="24" spans="1:5" ht="14.25">
      <c r="A24" s="35">
        <v>30227</v>
      </c>
      <c r="B24" s="35" t="s">
        <v>126</v>
      </c>
      <c r="C24" s="36">
        <f t="shared" si="0"/>
        <v>35000</v>
      </c>
      <c r="D24" s="36">
        <v>35000</v>
      </c>
      <c r="E24" s="35"/>
    </row>
    <row r="25" spans="1:5" ht="14.25">
      <c r="A25" s="35">
        <v>30228</v>
      </c>
      <c r="B25" s="35" t="s">
        <v>127</v>
      </c>
      <c r="C25" s="36">
        <f t="shared" si="0"/>
        <v>105000</v>
      </c>
      <c r="D25" s="36">
        <v>105000</v>
      </c>
      <c r="E25" s="35"/>
    </row>
    <row r="26" spans="1:5" ht="14.25">
      <c r="A26" s="35">
        <v>30229</v>
      </c>
      <c r="B26" s="35" t="s">
        <v>128</v>
      </c>
      <c r="C26" s="36">
        <f t="shared" si="0"/>
        <v>179700</v>
      </c>
      <c r="D26" s="36">
        <v>179700</v>
      </c>
      <c r="E26" s="35"/>
    </row>
    <row r="27" spans="1:5" ht="14.25">
      <c r="A27" s="35">
        <v>30231</v>
      </c>
      <c r="B27" s="35" t="s">
        <v>129</v>
      </c>
      <c r="C27" s="36">
        <f t="shared" si="0"/>
        <v>40000</v>
      </c>
      <c r="D27" s="36">
        <v>40000</v>
      </c>
      <c r="E27" s="35"/>
    </row>
    <row r="28" spans="1:5" ht="14.25">
      <c r="A28" s="35">
        <v>30239</v>
      </c>
      <c r="B28" s="35" t="s">
        <v>130</v>
      </c>
      <c r="C28" s="36">
        <f t="shared" si="0"/>
        <v>100000</v>
      </c>
      <c r="D28" s="36">
        <v>100000</v>
      </c>
      <c r="E28" s="35"/>
    </row>
    <row r="29" spans="1:5" ht="14.25">
      <c r="A29" s="35">
        <v>30240</v>
      </c>
      <c r="B29" s="35" t="s">
        <v>131</v>
      </c>
      <c r="C29" s="36">
        <f t="shared" si="0"/>
        <v>65000</v>
      </c>
      <c r="D29" s="36">
        <v>65000</v>
      </c>
      <c r="E29" s="35"/>
    </row>
    <row r="30" spans="1:5" ht="14.25">
      <c r="A30" s="35">
        <v>30299</v>
      </c>
      <c r="B30" s="35" t="s">
        <v>132</v>
      </c>
      <c r="C30" s="36">
        <f t="shared" si="0"/>
        <v>30000</v>
      </c>
      <c r="D30" s="36">
        <v>30000</v>
      </c>
      <c r="E30" s="35"/>
    </row>
    <row r="31" spans="1:5" ht="14.25">
      <c r="A31" s="35">
        <v>303</v>
      </c>
      <c r="B31" s="35" t="s">
        <v>133</v>
      </c>
      <c r="C31" s="36">
        <f>SUM(C32:C33)</f>
        <v>4706381.64</v>
      </c>
      <c r="D31" s="36">
        <f>SUM(D32:D33)</f>
        <v>4706381.64</v>
      </c>
      <c r="E31" s="35"/>
    </row>
    <row r="32" spans="1:5" ht="14.25">
      <c r="A32" s="35">
        <v>30302</v>
      </c>
      <c r="B32" s="35" t="s">
        <v>134</v>
      </c>
      <c r="C32" s="36">
        <f t="shared" si="0"/>
        <v>1870179.36</v>
      </c>
      <c r="D32" s="36">
        <v>1870179.36</v>
      </c>
      <c r="E32" s="35"/>
    </row>
    <row r="33" spans="1:5" ht="14.25">
      <c r="A33" s="35">
        <v>30399</v>
      </c>
      <c r="B33" s="35" t="s">
        <v>135</v>
      </c>
      <c r="C33" s="36">
        <f t="shared" si="0"/>
        <v>2836202.28</v>
      </c>
      <c r="D33" s="36">
        <v>2836202.28</v>
      </c>
      <c r="E33" s="35"/>
    </row>
    <row r="34" spans="1:5" ht="14.25">
      <c r="A34" s="35">
        <v>307</v>
      </c>
      <c r="B34" s="35" t="s">
        <v>136</v>
      </c>
      <c r="C34" s="36">
        <f t="shared" si="0"/>
        <v>0</v>
      </c>
      <c r="D34" s="36">
        <v>0</v>
      </c>
      <c r="E34" s="35"/>
    </row>
    <row r="35" spans="1:5" ht="14.25">
      <c r="A35" s="35">
        <v>309</v>
      </c>
      <c r="B35" s="35" t="s">
        <v>137</v>
      </c>
      <c r="C35" s="36">
        <f t="shared" si="0"/>
        <v>0</v>
      </c>
      <c r="D35" s="36">
        <v>0</v>
      </c>
      <c r="E35" s="35"/>
    </row>
    <row r="36" spans="1:5" ht="14.25">
      <c r="A36" s="35">
        <v>310</v>
      </c>
      <c r="B36" s="35" t="s">
        <v>138</v>
      </c>
      <c r="C36" s="36">
        <f t="shared" si="0"/>
        <v>0</v>
      </c>
      <c r="D36" s="36">
        <v>0</v>
      </c>
      <c r="E36" s="35"/>
    </row>
    <row r="37" spans="1:5" ht="14.25">
      <c r="A37" s="35">
        <v>399</v>
      </c>
      <c r="B37" s="35" t="s">
        <v>97</v>
      </c>
      <c r="C37" s="36">
        <f t="shared" si="0"/>
        <v>0</v>
      </c>
      <c r="D37" s="36">
        <v>0</v>
      </c>
      <c r="E37" s="35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E16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3.00390625" style="0" customWidth="1"/>
    <col min="2" max="2" width="26.375" style="0" customWidth="1"/>
    <col min="3" max="3" width="16.00390625" style="0" customWidth="1"/>
    <col min="4" max="4" width="18.50390625" style="0" customWidth="1"/>
    <col min="5" max="5" width="22.875" style="0" customWidth="1"/>
  </cols>
  <sheetData>
    <row r="1" spans="1:2" ht="14.25">
      <c r="A1" s="1" t="s">
        <v>249</v>
      </c>
      <c r="B1" s="1"/>
    </row>
    <row r="2" spans="1:5" ht="18.75">
      <c r="A2" s="25" t="s">
        <v>250</v>
      </c>
      <c r="B2" s="25"/>
      <c r="C2" s="25"/>
      <c r="D2" s="25"/>
      <c r="E2" s="25"/>
    </row>
    <row r="3" spans="1:5" ht="20.25" customHeight="1">
      <c r="A3" t="s">
        <v>90</v>
      </c>
      <c r="B3" s="26"/>
      <c r="C3" s="27"/>
      <c r="D3" s="27"/>
      <c r="E3" s="28" t="s">
        <v>3</v>
      </c>
    </row>
    <row r="4" spans="1:5" ht="24.75" customHeight="1">
      <c r="A4" s="29" t="s">
        <v>100</v>
      </c>
      <c r="B4" s="29" t="s">
        <v>251</v>
      </c>
      <c r="C4" s="30" t="s">
        <v>252</v>
      </c>
      <c r="D4" s="30"/>
      <c r="E4" s="30"/>
    </row>
    <row r="5" spans="1:5" ht="27.75" customHeight="1">
      <c r="A5" s="29"/>
      <c r="B5" s="29"/>
      <c r="C5" s="30" t="s">
        <v>103</v>
      </c>
      <c r="D5" s="31" t="s">
        <v>107</v>
      </c>
      <c r="E5" s="31" t="s">
        <v>108</v>
      </c>
    </row>
    <row r="6" spans="1:5" ht="14.25">
      <c r="A6" s="32" t="s">
        <v>253</v>
      </c>
      <c r="B6" s="33"/>
      <c r="C6" s="34">
        <f>C8+C14</f>
        <v>1000000</v>
      </c>
      <c r="D6" s="34">
        <f>D8+D14</f>
        <v>1000000</v>
      </c>
      <c r="E6" s="34"/>
    </row>
    <row r="7" spans="1:5" ht="14.25">
      <c r="A7" s="35">
        <v>301</v>
      </c>
      <c r="B7" s="35" t="s">
        <v>109</v>
      </c>
      <c r="C7" s="36">
        <f aca="true" t="shared" si="0" ref="C7:C16">D7</f>
        <v>0</v>
      </c>
      <c r="D7" s="36">
        <v>0</v>
      </c>
      <c r="E7" s="35"/>
    </row>
    <row r="8" spans="1:5" ht="14.25">
      <c r="A8" s="35">
        <v>302</v>
      </c>
      <c r="B8" s="35" t="s">
        <v>116</v>
      </c>
      <c r="C8" s="36">
        <f t="shared" si="0"/>
        <v>1000000</v>
      </c>
      <c r="D8" s="36">
        <f>SUM(D9:D11)</f>
        <v>1000000</v>
      </c>
      <c r="E8" s="35"/>
    </row>
    <row r="9" spans="1:5" ht="14.25">
      <c r="A9" s="35">
        <v>30226</v>
      </c>
      <c r="B9" s="35" t="s">
        <v>254</v>
      </c>
      <c r="C9" s="36"/>
      <c r="D9" s="36">
        <v>590800</v>
      </c>
      <c r="E9" s="35"/>
    </row>
    <row r="10" spans="1:5" ht="14.25">
      <c r="A10" s="35">
        <v>30227</v>
      </c>
      <c r="B10" s="35" t="s">
        <v>126</v>
      </c>
      <c r="C10" s="36"/>
      <c r="D10" s="36">
        <v>229200</v>
      </c>
      <c r="E10" s="35"/>
    </row>
    <row r="11" spans="1:5" ht="14.25">
      <c r="A11" s="35">
        <v>30299</v>
      </c>
      <c r="B11" s="35" t="s">
        <v>255</v>
      </c>
      <c r="C11" s="36"/>
      <c r="D11" s="36">
        <v>180000</v>
      </c>
      <c r="E11" s="35"/>
    </row>
    <row r="12" spans="1:5" ht="14.25">
      <c r="A12" s="35">
        <v>303</v>
      </c>
      <c r="B12" s="35" t="s">
        <v>133</v>
      </c>
      <c r="C12" s="36">
        <f t="shared" si="0"/>
        <v>0</v>
      </c>
      <c r="D12" s="36">
        <v>0</v>
      </c>
      <c r="E12" s="35"/>
    </row>
    <row r="13" spans="1:5" ht="14.25">
      <c r="A13" s="35">
        <v>307</v>
      </c>
      <c r="B13" s="35" t="s">
        <v>136</v>
      </c>
      <c r="C13" s="36">
        <f t="shared" si="0"/>
        <v>0</v>
      </c>
      <c r="D13" s="36">
        <v>0</v>
      </c>
      <c r="E13" s="35"/>
    </row>
    <row r="14" spans="1:5" ht="14.25">
      <c r="A14" s="35">
        <v>309</v>
      </c>
      <c r="B14" s="35" t="s">
        <v>137</v>
      </c>
      <c r="C14" s="36">
        <f t="shared" si="0"/>
        <v>0</v>
      </c>
      <c r="D14" s="36">
        <v>0</v>
      </c>
      <c r="E14" s="35"/>
    </row>
    <row r="15" spans="1:5" ht="14.25">
      <c r="A15" s="35">
        <v>310</v>
      </c>
      <c r="B15" s="35" t="s">
        <v>138</v>
      </c>
      <c r="C15" s="36">
        <f t="shared" si="0"/>
        <v>0</v>
      </c>
      <c r="D15" s="36">
        <v>0</v>
      </c>
      <c r="E15" s="35"/>
    </row>
    <row r="16" spans="1:5" ht="14.25">
      <c r="A16" s="35">
        <v>399</v>
      </c>
      <c r="B16" s="35" t="s">
        <v>97</v>
      </c>
      <c r="C16" s="36">
        <f t="shared" si="0"/>
        <v>0</v>
      </c>
      <c r="D16" s="36">
        <v>0</v>
      </c>
      <c r="E16" s="35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2018-03-30T11:44:03Z</cp:lastPrinted>
  <dcterms:created xsi:type="dcterms:W3CDTF">2011-09-13T11:12:31Z</dcterms:created>
  <dcterms:modified xsi:type="dcterms:W3CDTF">2018-03-30T13:40:10Z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