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tabRatio="691" firstSheet="5" activeTab="6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<sst xmlns="http://schemas.openxmlformats.org/spreadsheetml/2006/main" count="385" uniqueCount="244">
  <si>
    <t>部门收支总表</t>
  </si>
  <si>
    <t xml:space="preserve">单位名称：  韶关市体育局  </t>
  </si>
  <si>
    <t>2016年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</si>
  <si>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</si>
  <si>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</si>
  <si>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</si>
  <si>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</si>
  <si>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 2016  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</si>
  <si>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</si>
  <si>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</si>
  <si>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</si>
  <si>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</si>
  <si>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</si>
  <si>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</si>
  <si>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</si>
  <si>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</si>
  <si>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</si>
  <si>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</si>
  <si>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</si>
  <si>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</si>
  <si>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</si>
  <si>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</si>
  <si>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</si>
  <si>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</si>
  <si>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</si>
  <si>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</si>
  <si>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</si>
  <si>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</si>
  <si>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</si>
  <si>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</si>
  <si>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</si>
  <si>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</si>
  <si>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</si>
  <si>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</si>
  <si>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</si>
  <si>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</si>
  <si>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</si>
  <si>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</si>
  <si>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</si>
  <si>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</si>
  <si>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</si>
  <si>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</si>
  <si>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</si>
  <si>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</si>
  <si>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</si>
  <si>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</si>
  <si>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</si>
  <si>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</si>
  <si>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</si>
  <si>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</si>
  <si>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</si>
  <si>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</si>
  <si>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</si>
  <si>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</si>
  <si>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单位名称：韶关市体育局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</si>
  <si>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</si>
  <si>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</si>
  <si>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</si>
  <si>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</si>
  <si>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</si>
  <si>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</si>
  <si>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</si>
  <si>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</si>
  <si>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</si>
  <si>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</si>
  <si>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</si>
  <si>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</si>
  <si>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</si>
  <si>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</si>
  <si>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</si>
  <si>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</si>
  <si>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</si>
  <si>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</si>
  <si>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</si>
  <si>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</si>
  <si>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</si>
  <si>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</si>
  <si>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</si>
  <si>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</si>
  <si>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>其他一般公共服务支出</t>
  </si>
  <si>
    <t xml:space="preserve">  其他一般公共服务支出</t>
  </si>
  <si>
    <t>文化体育与传媒支出</t>
  </si>
  <si>
    <t>体育</t>
  </si>
  <si>
    <t xml:space="preserve">  行政运行</t>
  </si>
  <si>
    <t xml:space="preserve">  体育竞赛</t>
  </si>
  <si>
    <t xml:space="preserve">  体育训练</t>
  </si>
  <si>
    <t xml:space="preserve">  群众体育</t>
  </si>
  <si>
    <t xml:space="preserve">  其他体育支出</t>
  </si>
  <si>
    <t>社会保障和就业支出</t>
  </si>
  <si>
    <t>行政事业单位离退休</t>
  </si>
  <si>
    <t xml:space="preserve">  归口管理的行政单位离退休</t>
  </si>
  <si>
    <t>抚恤</t>
  </si>
  <si>
    <t xml:space="preserve">  其他优抚支出</t>
  </si>
  <si>
    <t>住房保障支出</t>
  </si>
  <si>
    <t>住房改革支出</t>
  </si>
  <si>
    <t xml:space="preserve">  住房公积金</t>
  </si>
  <si>
    <t>其他支出</t>
  </si>
  <si>
    <t>彩票公益金安排的支出</t>
  </si>
  <si>
    <t xml:space="preserve">  用于体育事业的彩票公益金支出</t>
  </si>
  <si>
    <t xml:space="preserve">  其他支出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</si>
  <si>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</si>
  <si>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</si>
  <si>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</si>
  <si>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</si>
  <si>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</si>
  <si>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</si>
  <si>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</si>
  <si>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</si>
  <si>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</si>
  <si>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</si>
  <si>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</si>
  <si>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</si>
  <si>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</si>
  <si>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</si>
  <si>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</si>
  <si>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</si>
  <si>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</si>
  <si>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</si>
  <si>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</si>
  <si>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</si>
  <si>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</si>
  <si>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</si>
  <si>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</si>
  <si>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</si>
  <si>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</si>
  <si>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</si>
  <si>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</si>
  <si>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</si>
  <si>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</si>
  <si>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</si>
  <si>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</si>
  <si>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</si>
  <si>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</si>
  <si>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</si>
  <si>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</si>
  <si>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</si>
  <si>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</si>
  <si>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</si>
  <si>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</si>
  <si>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</si>
  <si>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</si>
  <si>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</si>
  <si>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</si>
  <si>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</si>
  <si>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</si>
  <si>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</si>
  <si>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</si>
  <si>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</si>
  <si>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</si>
  <si>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</si>
  <si>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</si>
  <si>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</si>
  <si>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</si>
  <si>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</si>
  <si>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</si>
  <si>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</si>
  <si>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</si>
  <si>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</si>
  <si>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</si>
  <si>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</si>
  <si>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</si>
  <si>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</si>
  <si>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</si>
  <si>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</si>
  <si>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</si>
  <si>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</si>
  <si>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</si>
  <si>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</si>
  <si>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</si>
  <si>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</si>
  <si>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</si>
  <si>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</si>
  <si>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</si>
  <si>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</si>
  <si>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</si>
  <si>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</si>
  <si>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</si>
  <si>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</si>
  <si>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</si>
  <si>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</si>
  <si>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</si>
  <si>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</si>
  <si>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</si>
  <si>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</si>
  <si>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</si>
  <si>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</si>
  <si>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</si>
  <si>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</si>
  <si>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</si>
  <si>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</si>
  <si>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</si>
  <si>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</si>
  <si>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</si>
  <si>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</si>
  <si>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</si>
  <si>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</si>
  <si>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</si>
  <si>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</si>
  <si>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</si>
  <si>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</si>
  <si>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</si>
  <si>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</si>
  <si>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</si>
  <si>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</si>
  <si>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</si>
  <si>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</si>
  <si>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</si>
  <si>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</si>
  <si>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</si>
  <si>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</si>
  <si>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</si>
  <si>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</si>
  <si>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</si>
  <si>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</si>
  <si>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</si>
  <si>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</si>
  <si>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</si>
  <si>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</si>
  <si>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</si>
  <si>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</si>
  <si>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</si>
  <si>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</si>
  <si>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一般公共预算项目支出表</t>
  </si>
  <si>
    <t>项目名称</t>
  </si>
  <si>
    <t>合 计</t>
  </si>
  <si>
    <t>绩效目标</t>
  </si>
  <si>
    <t>小 计</t>
  </si>
  <si>
    <t>老年体协活动经费</t>
  </si>
  <si>
    <t>青少年体育工作经费</t>
  </si>
  <si>
    <t>群众体育活动经费</t>
  </si>
  <si>
    <t>设备购置经费</t>
  </si>
  <si>
    <t>体质测定与运动健身指导宣传、运作经费</t>
  </si>
  <si>
    <t>项目工作经费</t>
  </si>
  <si>
    <t>一般公共预算“三公”经费支出表</t>
  </si>
  <si>
    <t>单位名称：韶关市体育局                2016年                   单位：万元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</si>
  <si>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</si>
  <si>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</si>
  <si>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</si>
  <si>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</si>
  <si>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</si>
  <si>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</si>
  <si>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</si>
  <si>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</si>
  <si>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r>
      <t>2016</t>
    </r>
    <r>
      <rPr>
        <sz val="10"/>
        <color indexed="8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</si>
</sst>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0.00_ "/>
  </numFmts>
  <fonts count="60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4"/>
      <name val="黑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44">
    <xf numFmtId="0" fontId="0" fillId="0" borderId="0" xfId="0" applyAlignment="1">
      <alignment vertical="center"/>
    </xf>
    <xf numFmtId="0" fontId="1" fillId="0" borderId="0" xfId="68" applyFont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 horizontal="left"/>
      <protection/>
    </xf>
    <xf numFmtId="0" fontId="4" fillId="0" borderId="0" xfId="68">
      <alignment/>
      <protection/>
    </xf>
    <xf numFmtId="0" fontId="59" fillId="0" borderId="0" xfId="68" applyFont="1">
      <alignment/>
      <protection/>
    </xf>
    <xf numFmtId="0" fontId="5" fillId="33" borderId="10" xfId="68" applyFont="1" applyFill="1" applyBorder="1" applyAlignment="1">
      <alignment horizontal="center" vertical="center" wrapText="1" shrinkToFit="1"/>
      <protection/>
    </xf>
    <xf numFmtId="0" fontId="5" fillId="33" borderId="11" xfId="68" applyFont="1" applyFill="1" applyBorder="1" applyAlignment="1">
      <alignment horizontal="center" vertical="center" wrapText="1" shrinkToFit="1"/>
      <protection/>
    </xf>
    <xf numFmtId="0" fontId="5" fillId="33" borderId="12" xfId="68" applyFont="1" applyFill="1" applyBorder="1" applyAlignment="1">
      <alignment horizontal="center" vertical="center" wrapText="1" shrinkToFit="1"/>
      <protection/>
    </xf>
    <xf numFmtId="0" fontId="5" fillId="33" borderId="13" xfId="68" applyFont="1" applyFill="1" applyBorder="1" applyAlignment="1">
      <alignment horizontal="center" vertical="center" wrapText="1" shrinkToFit="1"/>
      <protection/>
    </xf>
    <xf numFmtId="0" fontId="5" fillId="0" borderId="13" xfId="68" applyFont="1" applyFill="1" applyBorder="1" applyAlignment="1">
      <alignment horizontal="center" vertical="center" shrinkToFit="1"/>
      <protection/>
    </xf>
    <xf numFmtId="0" fontId="5" fillId="33" borderId="14" xfId="68" applyFont="1" applyFill="1" applyBorder="1" applyAlignment="1">
      <alignment horizontal="center" vertical="center" wrapText="1" shrinkToFit="1"/>
      <protection/>
    </xf>
    <xf numFmtId="0" fontId="5" fillId="33" borderId="15" xfId="68" applyFont="1" applyFill="1" applyBorder="1" applyAlignment="1">
      <alignment horizontal="center" vertical="center" wrapText="1" shrinkToFit="1"/>
      <protection/>
    </xf>
    <xf numFmtId="4" fontId="5" fillId="0" borderId="15" xfId="68" applyNumberFormat="1" applyFont="1" applyFill="1" applyBorder="1" applyAlignment="1">
      <alignment horizontal="right" vertical="center" shrinkToFit="1"/>
      <protection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68" applyFont="1" applyAlignment="1">
      <alignment horizontal="right"/>
      <protection/>
    </xf>
    <xf numFmtId="0" fontId="7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8" fillId="0" borderId="0" xfId="67" applyNumberFormat="1" applyFont="1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76" fontId="1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7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/>
    </xf>
    <xf numFmtId="0" fontId="8" fillId="0" borderId="0" xfId="67" applyNumberFormat="1" applyFont="1" applyFill="1" applyBorder="1" applyAlignment="1">
      <alignment/>
    </xf>
    <xf numFmtId="0" fontId="0" fillId="0" borderId="0" xfId="65" applyNumberFormat="1" applyFont="1" applyFill="1" applyBorder="1" applyAlignment="1">
      <alignment vertical="center"/>
    </xf>
    <xf numFmtId="0" fontId="0" fillId="0" borderId="19" xfId="67" applyFont="1" applyFill="1" applyBorder="1" applyAlignment="1">
      <alignment horizontal="center" vertical="center" wrapText="1" shrinkToFit="1"/>
    </xf>
    <xf numFmtId="177" fontId="0" fillId="0" borderId="19" xfId="67" applyNumberFormat="1" applyFont="1" applyFill="1" applyBorder="1" applyAlignment="1">
      <alignment horizontal="center" vertical="center" wrapText="1" shrinkToFit="1"/>
    </xf>
    <xf numFmtId="0" fontId="0" fillId="0" borderId="19" xfId="67" applyNumberFormat="1" applyFont="1" applyFill="1" applyBorder="1" applyAlignment="1">
      <alignment horizontal="center" vertical="center" wrapText="1" shrinkToFit="1"/>
    </xf>
    <xf numFmtId="0" fontId="0" fillId="0" borderId="19" xfId="67" applyNumberFormat="1" applyFont="1" applyFill="1" applyBorder="1" applyAlignment="1">
      <alignment horizontal="center" vertical="center" shrinkToFit="1"/>
    </xf>
    <xf numFmtId="4" fontId="10" fillId="0" borderId="20" xfId="0" applyNumberFormat="1" applyFont="1" applyFill="1" applyBorder="1" applyAlignment="1">
      <alignment/>
    </xf>
    <xf numFmtId="4" fontId="0" fillId="0" borderId="19" xfId="67" applyNumberFormat="1" applyFont="1" applyFill="1" applyBorder="1" applyAlignment="1">
      <alignment/>
    </xf>
    <xf numFmtId="4" fontId="0" fillId="0" borderId="19" xfId="0" applyNumberForma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vertical="center" wrapText="1"/>
    </xf>
    <xf numFmtId="177" fontId="11" fillId="0" borderId="0" xfId="67" applyNumberFormat="1" applyFont="1" applyFill="1" applyBorder="1" applyAlignment="1">
      <alignment/>
    </xf>
    <xf numFmtId="0" fontId="11" fillId="0" borderId="0" xfId="67" applyNumberFormat="1" applyFont="1" applyFill="1" applyBorder="1" applyAlignment="1">
      <alignment/>
    </xf>
    <xf numFmtId="177" fontId="0" fillId="0" borderId="0" xfId="67" applyNumberFormat="1" applyFont="1" applyFill="1" applyBorder="1" applyAlignment="1">
      <alignment horizontal="right" vertical="center"/>
    </xf>
    <xf numFmtId="177" fontId="0" fillId="0" borderId="19" xfId="67" applyNumberFormat="1" applyFont="1" applyFill="1" applyBorder="1" applyAlignment="1">
      <alignment vertical="center" wrapText="1" shrinkToFit="1"/>
    </xf>
    <xf numFmtId="0" fontId="12" fillId="0" borderId="0" xfId="45" applyNumberFormat="1" applyFont="1" applyFill="1" applyBorder="1" applyAlignment="1">
      <alignment horizontal="center" vertical="center" wrapText="1" shrinkToFit="1"/>
    </xf>
    <xf numFmtId="0" fontId="3" fillId="0" borderId="0" xfId="66" applyFont="1" applyBorder="1" applyAlignment="1">
      <alignment horizontal="left"/>
      <protection/>
    </xf>
    <xf numFmtId="0" fontId="11" fillId="0" borderId="0" xfId="45" applyNumberFormat="1" applyFont="1" applyFill="1" applyBorder="1" applyAlignment="1">
      <alignment/>
    </xf>
    <xf numFmtId="0" fontId="10" fillId="0" borderId="0" xfId="45" applyNumberFormat="1" applyFont="1" applyFill="1" applyBorder="1" applyAlignment="1">
      <alignment horizontal="right" vertical="center"/>
    </xf>
    <xf numFmtId="0" fontId="10" fillId="33" borderId="21" xfId="45" applyFont="1" applyFill="1" applyBorder="1" applyAlignment="1">
      <alignment horizontal="center" vertical="center" wrapText="1" shrinkToFit="1"/>
    </xf>
    <xf numFmtId="0" fontId="10" fillId="33" borderId="22" xfId="45" applyFont="1" applyFill="1" applyBorder="1" applyAlignment="1">
      <alignment horizontal="center" vertical="center" wrapText="1" shrinkToFit="1"/>
    </xf>
    <xf numFmtId="0" fontId="10" fillId="33" borderId="23" xfId="45" applyFont="1" applyFill="1" applyBorder="1" applyAlignment="1">
      <alignment horizontal="center" vertical="center" wrapText="1" shrinkToFit="1"/>
    </xf>
    <xf numFmtId="0" fontId="10" fillId="33" borderId="13" xfId="45" applyFont="1" applyFill="1" applyBorder="1" applyAlignment="1">
      <alignment horizontal="center" vertical="center" wrapText="1" shrinkToFit="1"/>
    </xf>
    <xf numFmtId="0" fontId="10" fillId="33" borderId="24" xfId="45" applyFont="1" applyFill="1" applyBorder="1" applyAlignment="1">
      <alignment horizontal="center" vertical="center" wrapText="1" shrinkToFit="1"/>
    </xf>
    <xf numFmtId="0" fontId="10" fillId="33" borderId="25" xfId="45" applyFont="1" applyFill="1" applyBorder="1" applyAlignment="1">
      <alignment horizontal="center" vertical="center" wrapText="1" shrinkToFit="1"/>
    </xf>
    <xf numFmtId="0" fontId="10" fillId="33" borderId="20" xfId="45" applyNumberFormat="1" applyFont="1" applyFill="1" applyBorder="1" applyAlignment="1">
      <alignment horizontal="center" vertical="center" wrapText="1" shrinkToFit="1"/>
    </xf>
    <xf numFmtId="0" fontId="10" fillId="0" borderId="20" xfId="45" applyNumberFormat="1" applyFont="1" applyFill="1" applyBorder="1" applyAlignment="1">
      <alignment horizontal="left" vertical="center" shrinkToFit="1"/>
    </xf>
    <xf numFmtId="4" fontId="13" fillId="0" borderId="20" xfId="65" applyNumberFormat="1" applyFont="1" applyBorder="1" applyAlignment="1">
      <alignment horizontal="center" shrinkToFit="1"/>
    </xf>
    <xf numFmtId="4" fontId="10" fillId="0" borderId="20" xfId="45" applyNumberFormat="1" applyFont="1" applyFill="1" applyBorder="1" applyAlignment="1">
      <alignment/>
    </xf>
    <xf numFmtId="0" fontId="14" fillId="0" borderId="0" xfId="69" applyFont="1" applyAlignment="1">
      <alignment horizontal="center"/>
      <protection/>
    </xf>
    <xf numFmtId="0" fontId="15" fillId="0" borderId="0" xfId="69" applyFont="1" applyAlignment="1">
      <alignment horizontal="center"/>
      <protection/>
    </xf>
    <xf numFmtId="0" fontId="4" fillId="0" borderId="0" xfId="69">
      <alignment/>
      <protection/>
    </xf>
    <xf numFmtId="0" fontId="3" fillId="34" borderId="10" xfId="69" applyFont="1" applyFill="1" applyBorder="1" applyAlignment="1">
      <alignment horizontal="center" vertical="center" wrapText="1" shrinkToFit="1"/>
      <protection/>
    </xf>
    <xf numFmtId="0" fontId="3" fillId="34" borderId="11" xfId="69" applyFont="1" applyFill="1" applyBorder="1" applyAlignment="1">
      <alignment horizontal="center" vertical="center" wrapText="1" shrinkToFit="1"/>
      <protection/>
    </xf>
    <xf numFmtId="0" fontId="3" fillId="34" borderId="12" xfId="69" applyFont="1" applyFill="1" applyBorder="1" applyAlignment="1">
      <alignment horizontal="center" vertical="center" wrapText="1" shrinkToFit="1"/>
      <protection/>
    </xf>
    <xf numFmtId="0" fontId="3" fillId="34" borderId="13" xfId="69" applyFont="1" applyFill="1" applyBorder="1" applyAlignment="1">
      <alignment horizontal="center" vertical="center" wrapText="1" shrinkToFit="1"/>
      <protection/>
    </xf>
    <xf numFmtId="0" fontId="5" fillId="34" borderId="13" xfId="69" applyFont="1" applyFill="1" applyBorder="1" applyAlignment="1">
      <alignment horizontal="center" vertical="center" shrinkToFit="1"/>
      <protection/>
    </xf>
    <xf numFmtId="0" fontId="3" fillId="34" borderId="13" xfId="69" applyFont="1" applyFill="1" applyBorder="1" applyAlignment="1">
      <alignment horizontal="center" vertical="center" shrinkToFit="1"/>
      <protection/>
    </xf>
    <xf numFmtId="4" fontId="5" fillId="0" borderId="19" xfId="66" applyNumberFormat="1" applyFont="1" applyBorder="1" applyAlignment="1">
      <alignment horizontal="right" vertical="center" shrinkToFit="1"/>
      <protection/>
    </xf>
    <xf numFmtId="4" fontId="3" fillId="0" borderId="13" xfId="69" applyNumberFormat="1" applyFont="1" applyBorder="1" applyAlignment="1">
      <alignment horizontal="right" vertical="center" shrinkToFit="1"/>
      <protection/>
    </xf>
    <xf numFmtId="0" fontId="5" fillId="0" borderId="16" xfId="66" applyFont="1" applyBorder="1" applyAlignment="1">
      <alignment horizontal="left" vertical="center" shrinkToFit="1"/>
      <protection/>
    </xf>
    <xf numFmtId="0" fontId="5" fillId="0" borderId="17" xfId="66" applyFont="1" applyBorder="1" applyAlignment="1">
      <alignment horizontal="left" vertical="center" shrinkToFit="1"/>
      <protection/>
    </xf>
    <xf numFmtId="0" fontId="5" fillId="0" borderId="18" xfId="66" applyFont="1" applyBorder="1" applyAlignment="1">
      <alignment horizontal="left" vertical="center" shrinkToFit="1"/>
      <protection/>
    </xf>
    <xf numFmtId="0" fontId="5" fillId="0" borderId="19" xfId="66" applyFont="1" applyBorder="1" applyAlignment="1">
      <alignment horizontal="left" vertical="center" shrinkToFit="1"/>
      <protection/>
    </xf>
    <xf numFmtId="0" fontId="3" fillId="0" borderId="13" xfId="69" applyFont="1" applyBorder="1" applyAlignment="1">
      <alignment horizontal="right" vertical="center" shrinkToFit="1"/>
      <protection/>
    </xf>
    <xf numFmtId="0" fontId="6" fillId="0" borderId="0" xfId="69" applyFont="1" applyAlignment="1">
      <alignment horizontal="right"/>
      <protection/>
    </xf>
    <xf numFmtId="0" fontId="16" fillId="0" borderId="0" xfId="70" applyFont="1" applyAlignment="1">
      <alignment horizontal="center"/>
      <protection/>
    </xf>
    <xf numFmtId="0" fontId="17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34" borderId="19" xfId="70" applyFont="1" applyFill="1" applyBorder="1" applyAlignment="1">
      <alignment horizontal="center" vertical="center"/>
      <protection/>
    </xf>
    <xf numFmtId="0" fontId="18" fillId="34" borderId="19" xfId="70" applyFont="1" applyFill="1" applyBorder="1" applyAlignment="1">
      <alignment horizontal="center" vertical="center" wrapText="1"/>
      <protection/>
    </xf>
    <xf numFmtId="0" fontId="18" fillId="34" borderId="19" xfId="70" applyFont="1" applyFill="1" applyBorder="1" applyAlignment="1">
      <alignment horizontal="left" vertical="center"/>
      <protection/>
    </xf>
    <xf numFmtId="4" fontId="18" fillId="0" borderId="19" xfId="70" applyNumberFormat="1" applyFont="1" applyBorder="1" applyAlignment="1">
      <alignment horizontal="right" vertical="center" shrinkToFit="1"/>
      <protection/>
    </xf>
    <xf numFmtId="0" fontId="18" fillId="0" borderId="19" xfId="70" applyFont="1" applyBorder="1" applyAlignment="1">
      <alignment horizontal="right" vertical="center" shrinkToFit="1"/>
      <protection/>
    </xf>
    <xf numFmtId="0" fontId="18" fillId="34" borderId="19" xfId="70" applyFont="1" applyFill="1" applyBorder="1" applyAlignment="1">
      <alignment horizontal="left" vertical="center" shrinkToFit="1"/>
      <protection/>
    </xf>
    <xf numFmtId="0" fontId="19" fillId="34" borderId="19" xfId="70" applyFont="1" applyFill="1" applyBorder="1" applyAlignment="1">
      <alignment horizontal="center" vertical="center"/>
      <protection/>
    </xf>
    <xf numFmtId="0" fontId="19" fillId="34" borderId="19" xfId="70" applyFont="1" applyFill="1" applyBorder="1" applyAlignment="1">
      <alignment vertical="center"/>
      <protection/>
    </xf>
    <xf numFmtId="0" fontId="18" fillId="34" borderId="19" xfId="70" applyFont="1" applyFill="1" applyBorder="1" applyAlignment="1">
      <alignment vertical="center"/>
      <protection/>
    </xf>
    <xf numFmtId="177" fontId="0" fillId="0" borderId="0" xfId="0" applyNumberFormat="1" applyAlignment="1">
      <alignment vertical="center"/>
    </xf>
    <xf numFmtId="0" fontId="20" fillId="0" borderId="0" xfId="15" applyFont="1" applyAlignment="1">
      <alignment horizontal="center"/>
      <protection/>
    </xf>
    <xf numFmtId="0" fontId="3" fillId="0" borderId="0" xfId="66" applyFont="1" applyBorder="1" applyAlignment="1">
      <alignment/>
      <protection/>
    </xf>
    <xf numFmtId="0" fontId="4" fillId="0" borderId="0" xfId="15" applyAlignment="1">
      <alignment/>
      <protection/>
    </xf>
    <xf numFmtId="0" fontId="4" fillId="0" borderId="0" xfId="15">
      <alignment/>
      <protection/>
    </xf>
    <xf numFmtId="0" fontId="5" fillId="34" borderId="10" xfId="15" applyFont="1" applyFill="1" applyBorder="1" applyAlignment="1">
      <alignment horizontal="center" vertical="center" shrinkToFit="1"/>
      <protection/>
    </xf>
    <xf numFmtId="0" fontId="5" fillId="34" borderId="11" xfId="15" applyFont="1" applyFill="1" applyBorder="1" applyAlignment="1">
      <alignment horizontal="center" vertical="center" shrinkToFit="1"/>
      <protection/>
    </xf>
    <xf numFmtId="0" fontId="5" fillId="34" borderId="11" xfId="15" applyFont="1" applyFill="1" applyBorder="1" applyAlignment="1">
      <alignment horizontal="center" vertical="center" wrapText="1" shrinkToFit="1"/>
      <protection/>
    </xf>
    <xf numFmtId="0" fontId="5" fillId="34" borderId="12" xfId="15" applyFont="1" applyFill="1" applyBorder="1" applyAlignment="1">
      <alignment horizontal="center" vertical="center" wrapText="1" shrinkToFit="1"/>
      <protection/>
    </xf>
    <xf numFmtId="0" fontId="5" fillId="34" borderId="13" xfId="15" applyFont="1" applyFill="1" applyBorder="1" applyAlignment="1">
      <alignment horizontal="center" vertical="center" wrapText="1" shrinkToFit="1"/>
      <protection/>
    </xf>
    <xf numFmtId="0" fontId="5" fillId="34" borderId="13" xfId="15" applyFont="1" applyFill="1" applyBorder="1" applyAlignment="1">
      <alignment horizontal="center" vertical="center" shrinkToFit="1"/>
      <protection/>
    </xf>
    <xf numFmtId="0" fontId="5" fillId="34" borderId="12" xfId="15" applyFont="1" applyFill="1" applyBorder="1" applyAlignment="1">
      <alignment horizontal="center" vertical="center" shrinkToFit="1"/>
      <protection/>
    </xf>
    <xf numFmtId="4" fontId="5" fillId="0" borderId="13" xfId="15" applyNumberFormat="1" applyFont="1" applyBorder="1" applyAlignment="1">
      <alignment horizontal="right" vertical="center" shrinkToFit="1"/>
      <protection/>
    </xf>
    <xf numFmtId="0" fontId="5" fillId="0" borderId="13" xfId="15" applyFont="1" applyBorder="1" applyAlignment="1">
      <alignment horizontal="right" vertical="center" shrinkToFit="1"/>
      <protection/>
    </xf>
    <xf numFmtId="0" fontId="3" fillId="0" borderId="0" xfId="15" applyFont="1" applyAlignment="1">
      <alignment horizontal="right"/>
      <protection/>
    </xf>
    <xf numFmtId="0" fontId="5" fillId="34" borderId="26" xfId="15" applyFont="1" applyFill="1" applyBorder="1" applyAlignment="1">
      <alignment horizontal="center" vertical="center" wrapText="1" shrinkToFit="1"/>
      <protection/>
    </xf>
    <xf numFmtId="0" fontId="5" fillId="34" borderId="27" xfId="15" applyFont="1" applyFill="1" applyBorder="1" applyAlignment="1">
      <alignment horizontal="center" vertical="center" wrapText="1" shrinkToFit="1"/>
      <protection/>
    </xf>
    <xf numFmtId="4" fontId="5" fillId="0" borderId="27" xfId="15" applyNumberFormat="1" applyFont="1" applyBorder="1" applyAlignment="1">
      <alignment horizontal="right" vertical="center" shrinkToFit="1"/>
      <protection/>
    </xf>
    <xf numFmtId="0" fontId="5" fillId="0" borderId="27" xfId="15" applyFont="1" applyBorder="1" applyAlignment="1">
      <alignment horizontal="right" vertical="center" shrinkToFi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20" fillId="0" borderId="0" xfId="66" applyFont="1" applyBorder="1" applyAlignment="1">
      <alignment horizontal="center"/>
      <protection/>
    </xf>
    <xf numFmtId="0" fontId="20" fillId="0" borderId="0" xfId="66" applyFont="1" applyBorder="1" applyAlignment="1">
      <alignment horizontal="right"/>
      <protection/>
    </xf>
    <xf numFmtId="0" fontId="4" fillId="0" borderId="0" xfId="66" applyBorder="1">
      <alignment/>
      <protection/>
    </xf>
    <xf numFmtId="0" fontId="4" fillId="0" borderId="0" xfId="66" applyBorder="1" applyAlignment="1">
      <alignment horizontal="right"/>
      <protection/>
    </xf>
    <xf numFmtId="0" fontId="3" fillId="0" borderId="0" xfId="66" applyFont="1" applyBorder="1" applyAlignment="1">
      <alignment horizontal="right"/>
      <protection/>
    </xf>
    <xf numFmtId="0" fontId="5" fillId="34" borderId="19" xfId="66" applyFont="1" applyFill="1" applyBorder="1" applyAlignment="1">
      <alignment horizontal="center" vertical="center" shrinkToFit="1"/>
      <protection/>
    </xf>
    <xf numFmtId="0" fontId="5" fillId="34" borderId="19" xfId="66" applyFont="1" applyFill="1" applyBorder="1" applyAlignment="1">
      <alignment horizontal="right" vertical="center" wrapText="1" shrinkToFit="1"/>
      <protection/>
    </xf>
    <xf numFmtId="0" fontId="5" fillId="34" borderId="19" xfId="66" applyFont="1" applyFill="1" applyBorder="1" applyAlignment="1">
      <alignment horizontal="center" vertical="center" wrapText="1" shrinkToFit="1"/>
      <protection/>
    </xf>
    <xf numFmtId="177" fontId="20" fillId="0" borderId="0" xfId="66" applyNumberFormat="1" applyFont="1" applyBorder="1" applyAlignment="1">
      <alignment horizontal="right"/>
      <protection/>
    </xf>
    <xf numFmtId="177" fontId="6" fillId="0" borderId="0" xfId="66" applyNumberFormat="1" applyFont="1" applyBorder="1" applyAlignment="1">
      <alignment horizontal="right"/>
      <protection/>
    </xf>
    <xf numFmtId="177" fontId="5" fillId="34" borderId="19" xfId="66" applyNumberFormat="1" applyFont="1" applyFill="1" applyBorder="1" applyAlignment="1">
      <alignment horizontal="right" vertical="center" wrapText="1" shrinkToFit="1"/>
      <protection/>
    </xf>
    <xf numFmtId="177" fontId="5" fillId="0" borderId="19" xfId="66" applyNumberFormat="1" applyFont="1" applyBorder="1" applyAlignment="1">
      <alignment horizontal="right" vertical="center" shrinkToFit="1"/>
      <protection/>
    </xf>
    <xf numFmtId="0" fontId="5" fillId="0" borderId="19" xfId="66" applyFont="1" applyBorder="1" applyAlignment="1">
      <alignment horizontal="right" vertical="center" shrinkToFit="1"/>
      <protection/>
    </xf>
    <xf numFmtId="0" fontId="5" fillId="0" borderId="0" xfId="66" applyFont="1" applyBorder="1" applyAlignment="1">
      <alignment horizontal="left" vertical="center" shrinkToFit="1"/>
      <protection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2" fillId="0" borderId="0" xfId="65" applyNumberFormat="1" applyFont="1" applyFill="1" applyBorder="1" applyAlignment="1">
      <alignment horizontal="center" vertical="center" wrapText="1" shrinkToFit="1"/>
    </xf>
    <xf numFmtId="0" fontId="10" fillId="0" borderId="0" xfId="65" applyNumberFormat="1" applyFont="1" applyFill="1" applyBorder="1" applyAlignment="1">
      <alignment horizontal="left" vertical="center"/>
    </xf>
    <xf numFmtId="0" fontId="11" fillId="0" borderId="0" xfId="65" applyNumberFormat="1" applyFont="1" applyFill="1" applyBorder="1" applyAlignment="1">
      <alignment/>
    </xf>
    <xf numFmtId="0" fontId="0" fillId="0" borderId="0" xfId="65" applyNumberFormat="1" applyFont="1" applyFill="1" applyBorder="1" applyAlignment="1">
      <alignment horizontal="right" vertical="center"/>
    </xf>
    <xf numFmtId="0" fontId="13" fillId="33" borderId="22" xfId="65" applyFont="1" applyFill="1" applyBorder="1" applyAlignment="1">
      <alignment horizontal="center" vertical="center" wrapText="1" shrinkToFit="1"/>
    </xf>
    <xf numFmtId="0" fontId="13" fillId="33" borderId="13" xfId="65" applyFont="1" applyFill="1" applyBorder="1" applyAlignment="1">
      <alignment horizontal="center" vertical="center" wrapText="1" shrinkToFit="1"/>
    </xf>
    <xf numFmtId="0" fontId="13" fillId="33" borderId="20" xfId="65" applyFont="1" applyFill="1" applyBorder="1" applyAlignment="1">
      <alignment horizontal="center" vertical="center" wrapText="1" shrinkToFit="1"/>
    </xf>
    <xf numFmtId="0" fontId="21" fillId="33" borderId="20" xfId="65" applyFont="1" applyFill="1" applyBorder="1" applyAlignment="1">
      <alignment horizontal="center" vertical="center" wrapText="1" shrinkToFit="1"/>
    </xf>
    <xf numFmtId="0" fontId="13" fillId="33" borderId="20" xfId="65" applyFont="1" applyFill="1" applyBorder="1" applyAlignment="1">
      <alignment horizontal="left" vertical="center" wrapText="1" shrinkToFit="1"/>
    </xf>
    <xf numFmtId="0" fontId="13" fillId="35" borderId="20" xfId="65" applyFont="1" applyFill="1" applyBorder="1" applyAlignment="1">
      <alignment horizontal="left" vertical="center" wrapText="1" shrinkToFit="1"/>
    </xf>
    <xf numFmtId="4" fontId="13" fillId="0" borderId="20" xfId="65" applyNumberFormat="1" applyFont="1" applyBorder="1" applyAlignment="1">
      <alignment horizontal="right"/>
    </xf>
    <xf numFmtId="0" fontId="13" fillId="35" borderId="20" xfId="65" applyFont="1" applyFill="1" applyBorder="1" applyAlignment="1">
      <alignment horizontal="right" vertical="center" wrapText="1" shrinkToFit="1"/>
    </xf>
    <xf numFmtId="0" fontId="13" fillId="35" borderId="20" xfId="65" applyFont="1" applyFill="1" applyBorder="1" applyAlignment="1">
      <alignment horizontal="center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37"/>
  <sheetViews>
    <sheetView zoomScaleSheetLayoutView="100" workbookViewId="0" topLeftCell="A3">
      <selection activeCell="F29" sqref="F29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131" t="s">
        <v>0</v>
      </c>
      <c r="B1" s="131"/>
      <c r="C1" s="131"/>
      <c r="D1" s="131"/>
    </row>
    <row r="2" spans="1:4" ht="14.25">
      <c r="A2" s="132"/>
      <c r="B2" s="133"/>
      <c r="C2" s="133"/>
      <c r="D2" s="133"/>
    </row>
    <row r="3" spans="1:4" s="129" customFormat="1" ht="15" customHeight="1">
      <c r="A3" s="34" t="s">
        <v>1</v>
      </c>
      <c r="B3" s="34"/>
      <c r="C3" s="34" t="s">
        <v>2</v>
      </c>
      <c r="D3" s="134" t="s">
        <v>3</v>
      </c>
    </row>
    <row r="4" spans="1:4" s="130" customFormat="1" ht="14.25">
      <c r="A4" s="135" t="s">
        <v>4</v>
      </c>
      <c r="B4" s="136"/>
      <c r="C4" s="135" t="s">
        <v>5</v>
      </c>
      <c r="D4" s="136"/>
    </row>
    <row r="5" spans="1:4" s="130" customFormat="1" ht="22.5">
      <c r="A5" s="137" t="s">
        <v>6</v>
      </c>
      <c r="B5" s="138" t="s">
        <v>7</v>
      </c>
      <c r="C5" s="139" t="s">
        <v>8</v>
      </c>
      <c r="D5" s="138" t="s">
        <v>7</v>
      </c>
    </row>
    <row r="6" spans="1:4" ht="14.25">
      <c r="A6" s="140" t="s">
        <v>9</v>
      </c>
      <c r="B6" s="60">
        <f>6229766.14/10000</f>
        <v>622.9766139999999</v>
      </c>
      <c r="C6" s="140" t="s">
        <v>10</v>
      </c>
      <c r="D6" s="60">
        <f>4617998.14/10000</f>
        <v>461.79981399999997</v>
      </c>
    </row>
    <row r="7" spans="1:4" ht="14.25">
      <c r="A7" s="140" t="s">
        <v>11</v>
      </c>
      <c r="B7" s="60">
        <f>5987998.14/10000</f>
        <v>598.799814</v>
      </c>
      <c r="C7" s="140" t="s">
        <v>12</v>
      </c>
      <c r="D7" s="60">
        <f>2162814.14/10000</f>
        <v>216.281414</v>
      </c>
    </row>
    <row r="8" spans="1:4" ht="14.25">
      <c r="A8" s="140" t="s">
        <v>13</v>
      </c>
      <c r="B8" s="60">
        <f>241768/10000</f>
        <v>24.1768</v>
      </c>
      <c r="C8" s="140" t="s">
        <v>14</v>
      </c>
      <c r="D8" s="60">
        <f>534100/10000</f>
        <v>53.41</v>
      </c>
    </row>
    <row r="9" spans="1:4" ht="14.25">
      <c r="A9" s="140" t="s">
        <v>15</v>
      </c>
      <c r="B9" s="60"/>
      <c r="C9" s="140" t="s">
        <v>16</v>
      </c>
      <c r="D9" s="60">
        <f>1921084/10000</f>
        <v>192.1084</v>
      </c>
    </row>
    <row r="10" spans="1:4" ht="14.25">
      <c r="A10" s="140" t="s">
        <v>17</v>
      </c>
      <c r="B10" s="141"/>
      <c r="C10" s="140" t="s">
        <v>18</v>
      </c>
      <c r="D10" s="141"/>
    </row>
    <row r="11" spans="1:4" ht="14.25">
      <c r="A11" s="140" t="s">
        <v>19</v>
      </c>
      <c r="B11" s="60"/>
      <c r="C11" s="140" t="s">
        <v>20</v>
      </c>
      <c r="D11" s="141"/>
    </row>
    <row r="12" spans="1:4" ht="14.25">
      <c r="A12" s="140" t="s">
        <v>21</v>
      </c>
      <c r="B12" s="141"/>
      <c r="C12" s="140" t="s">
        <v>22</v>
      </c>
      <c r="D12" s="60"/>
    </row>
    <row r="13" spans="1:4" ht="14.25">
      <c r="A13" s="140" t="s">
        <v>23</v>
      </c>
      <c r="B13" s="141"/>
      <c r="C13" s="140" t="s">
        <v>24</v>
      </c>
      <c r="D13" s="60"/>
    </row>
    <row r="14" spans="1:4" ht="14.25">
      <c r="A14" s="140" t="s">
        <v>25</v>
      </c>
      <c r="B14" s="141"/>
      <c r="C14" s="140" t="s">
        <v>26</v>
      </c>
      <c r="D14" s="60"/>
    </row>
    <row r="15" spans="1:4" ht="14.25">
      <c r="A15" s="140" t="s">
        <v>27</v>
      </c>
      <c r="B15" s="141"/>
      <c r="C15" s="140" t="s">
        <v>28</v>
      </c>
      <c r="D15" s="60"/>
    </row>
    <row r="16" spans="1:4" ht="14.25">
      <c r="A16" s="140" t="s">
        <v>29</v>
      </c>
      <c r="B16" s="60"/>
      <c r="C16" s="140"/>
      <c r="D16" s="142"/>
    </row>
    <row r="17" spans="1:4" ht="14.25">
      <c r="A17" s="140" t="s">
        <v>30</v>
      </c>
      <c r="B17" s="60"/>
      <c r="C17" s="140" t="s">
        <v>31</v>
      </c>
      <c r="D17" s="60">
        <f>4951767/10000</f>
        <v>495.1767</v>
      </c>
    </row>
    <row r="18" spans="1:4" ht="14.25">
      <c r="A18" s="140" t="s">
        <v>32</v>
      </c>
      <c r="B18" s="60"/>
      <c r="C18" s="140" t="s">
        <v>24</v>
      </c>
      <c r="D18" s="60"/>
    </row>
    <row r="19" spans="1:4" ht="14.25">
      <c r="A19" s="140" t="s">
        <v>33</v>
      </c>
      <c r="B19" s="60"/>
      <c r="C19" s="140" t="s">
        <v>34</v>
      </c>
      <c r="D19" s="60"/>
    </row>
    <row r="20" spans="1:4" ht="14.25">
      <c r="A20" s="140" t="s">
        <v>35</v>
      </c>
      <c r="B20" s="60"/>
      <c r="C20" s="140" t="s">
        <v>36</v>
      </c>
      <c r="D20" s="60"/>
    </row>
    <row r="21" spans="1:4" ht="14.25">
      <c r="A21" s="140"/>
      <c r="B21" s="142"/>
      <c r="C21" s="140" t="s">
        <v>37</v>
      </c>
      <c r="D21" s="60"/>
    </row>
    <row r="22" spans="1:4" ht="14.25">
      <c r="A22" s="140"/>
      <c r="B22" s="142"/>
      <c r="C22" s="140" t="s">
        <v>38</v>
      </c>
      <c r="D22" s="60"/>
    </row>
    <row r="23" spans="1:4" ht="14.25">
      <c r="A23" s="140"/>
      <c r="B23" s="142"/>
      <c r="C23" s="140" t="s">
        <v>28</v>
      </c>
      <c r="D23" s="60"/>
    </row>
    <row r="24" spans="1:4" ht="14.25">
      <c r="A24" s="140"/>
      <c r="B24" s="142"/>
      <c r="C24" s="140"/>
      <c r="D24" s="142"/>
    </row>
    <row r="25" spans="1:4" ht="14.25">
      <c r="A25" s="140"/>
      <c r="B25" s="142"/>
      <c r="C25" s="140" t="s">
        <v>39</v>
      </c>
      <c r="D25" s="60"/>
    </row>
    <row r="26" spans="1:4" ht="14.25">
      <c r="A26" s="140"/>
      <c r="B26" s="142"/>
      <c r="C26" s="140"/>
      <c r="D26" s="142"/>
    </row>
    <row r="27" spans="1:4" ht="14.25">
      <c r="A27" s="140" t="s">
        <v>40</v>
      </c>
      <c r="B27" s="60">
        <f>B6+B20</f>
        <v>622.9766139999999</v>
      </c>
      <c r="C27" s="143" t="s">
        <v>41</v>
      </c>
      <c r="D27" s="60">
        <f>D6+D17</f>
        <v>956.976514</v>
      </c>
    </row>
    <row r="28" spans="1:4" ht="14.25">
      <c r="A28" s="140"/>
      <c r="B28" s="142"/>
      <c r="C28" s="140"/>
      <c r="D28" s="142"/>
    </row>
    <row r="29" spans="1:4" ht="14.25">
      <c r="A29" s="140" t="s">
        <v>42</v>
      </c>
      <c r="B29" s="60"/>
      <c r="C29" s="140" t="s">
        <v>43</v>
      </c>
      <c r="D29" s="60"/>
    </row>
    <row r="30" spans="1:4" ht="14.25">
      <c r="A30" s="140" t="s">
        <v>44</v>
      </c>
      <c r="B30" s="141"/>
      <c r="C30" s="140" t="s">
        <v>45</v>
      </c>
      <c r="D30" s="141"/>
    </row>
    <row r="31" spans="1:4" ht="14.25">
      <c r="A31" s="140" t="s">
        <v>46</v>
      </c>
      <c r="B31" s="60">
        <f>3340000/10000</f>
        <v>334</v>
      </c>
      <c r="C31" s="140" t="s">
        <v>47</v>
      </c>
      <c r="D31" s="141"/>
    </row>
    <row r="32" spans="1:4" ht="14.25">
      <c r="A32" s="140" t="s">
        <v>48</v>
      </c>
      <c r="B32" s="141"/>
      <c r="C32" s="140"/>
      <c r="D32" s="142"/>
    </row>
    <row r="33" spans="1:4" ht="14.25">
      <c r="A33" s="140"/>
      <c r="B33" s="142"/>
      <c r="C33" s="140"/>
      <c r="D33" s="142"/>
    </row>
    <row r="34" spans="1:4" ht="14.25">
      <c r="A34" s="140"/>
      <c r="B34" s="142"/>
      <c r="C34" s="140"/>
      <c r="D34" s="142"/>
    </row>
    <row r="35" spans="1:4" ht="14.25">
      <c r="A35" s="140" t="s">
        <v>49</v>
      </c>
      <c r="B35" s="141"/>
      <c r="C35" s="140" t="s">
        <v>50</v>
      </c>
      <c r="D35" s="142"/>
    </row>
    <row r="36" spans="1:4" ht="14.25">
      <c r="A36" s="140"/>
      <c r="B36" s="142"/>
      <c r="C36" s="140"/>
      <c r="D36" s="142"/>
    </row>
    <row r="37" spans="1:4" ht="22.5">
      <c r="A37" s="140" t="s">
        <v>51</v>
      </c>
      <c r="B37" s="60">
        <f>B27+B29+B30+B31+B32+B36</f>
        <v>956.9766139999999</v>
      </c>
      <c r="C37" s="143" t="s">
        <v>52</v>
      </c>
      <c r="D37" s="60">
        <f>D27</f>
        <v>956.976514</v>
      </c>
    </row>
  </sheetData>
  <sheetProtection/>
  <mergeCells count="3">
    <mergeCell ref="A1:D1"/>
    <mergeCell ref="A4:B4"/>
    <mergeCell ref="C4:D4"/>
  </mergeCells>
  <printOptions/>
  <pageMargins left="0.94" right="0.3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S30"/>
  <sheetViews>
    <sheetView zoomScaleSheetLayoutView="100" workbookViewId="0" topLeftCell="A1">
      <selection activeCell="G2" sqref="G2"/>
    </sheetView>
  </sheetViews>
  <sheetFormatPr defaultColWidth="9.00390625" defaultRowHeight="14.25"/>
  <cols>
    <col min="1" max="3" width="7.625" style="111" customWidth="1"/>
    <col min="4" max="4" width="20.25390625" style="111" customWidth="1"/>
    <col min="5" max="5" width="12.50390625" style="112" customWidth="1"/>
    <col min="6" max="6" width="12.875" style="112" customWidth="1"/>
    <col min="7" max="7" width="12.50390625" style="112" customWidth="1"/>
    <col min="8" max="9" width="9.00390625" style="112" customWidth="1"/>
    <col min="10" max="10" width="18.25390625" style="112" customWidth="1"/>
    <col min="11" max="11" width="11.50390625" style="113" bestFit="1" customWidth="1"/>
    <col min="12" max="12" width="11.50390625" style="114" bestFit="1" customWidth="1"/>
    <col min="13" max="16384" width="9.00390625" style="111" customWidth="1"/>
  </cols>
  <sheetData>
    <row r="1" spans="1:11" ht="27">
      <c r="A1" s="115" t="s">
        <v>53</v>
      </c>
      <c r="B1" s="115"/>
      <c r="C1" s="115"/>
      <c r="D1" s="115"/>
      <c r="E1" s="116"/>
      <c r="F1" s="116"/>
      <c r="G1" s="116"/>
      <c r="H1" s="116"/>
      <c r="I1" s="116"/>
      <c r="J1" s="116"/>
      <c r="K1" s="123"/>
    </row>
    <row r="2" spans="1:11" ht="14.25">
      <c r="A2" s="49" t="s">
        <v>54</v>
      </c>
      <c r="B2" s="49"/>
      <c r="C2" s="49"/>
      <c r="D2" s="117"/>
      <c r="E2" s="118"/>
      <c r="F2" s="118"/>
      <c r="G2" s="34" t="s">
        <v>2</v>
      </c>
      <c r="H2" s="119"/>
      <c r="I2" s="118"/>
      <c r="J2" s="119"/>
      <c r="K2" s="124" t="s">
        <v>55</v>
      </c>
    </row>
    <row r="3" spans="1:11" ht="21" customHeight="1">
      <c r="A3" s="120" t="s">
        <v>56</v>
      </c>
      <c r="B3" s="120"/>
      <c r="C3" s="120"/>
      <c r="D3" s="120"/>
      <c r="E3" s="121" t="s">
        <v>57</v>
      </c>
      <c r="F3" s="121" t="s">
        <v>58</v>
      </c>
      <c r="G3" s="121" t="s">
        <v>59</v>
      </c>
      <c r="H3" s="121" t="s">
        <v>60</v>
      </c>
      <c r="I3" s="121" t="s">
        <v>61</v>
      </c>
      <c r="J3" s="121" t="s">
        <v>62</v>
      </c>
      <c r="K3" s="125" t="s">
        <v>63</v>
      </c>
    </row>
    <row r="4" spans="1:11" ht="21" customHeight="1">
      <c r="A4" s="122" t="s">
        <v>64</v>
      </c>
      <c r="B4" s="122"/>
      <c r="C4" s="122"/>
      <c r="D4" s="120" t="s">
        <v>65</v>
      </c>
      <c r="E4" s="121"/>
      <c r="F4" s="121"/>
      <c r="G4" s="121"/>
      <c r="H4" s="121"/>
      <c r="I4" s="121"/>
      <c r="J4" s="121"/>
      <c r="K4" s="125"/>
    </row>
    <row r="5" spans="1:11" ht="21" customHeight="1">
      <c r="A5" s="122"/>
      <c r="B5" s="122"/>
      <c r="C5" s="122"/>
      <c r="D5" s="120"/>
      <c r="E5" s="121"/>
      <c r="F5" s="121"/>
      <c r="G5" s="121"/>
      <c r="H5" s="121"/>
      <c r="I5" s="121"/>
      <c r="J5" s="121"/>
      <c r="K5" s="125"/>
    </row>
    <row r="6" spans="1:11" ht="21" customHeight="1">
      <c r="A6" s="120" t="s">
        <v>66</v>
      </c>
      <c r="B6" s="120" t="s">
        <v>67</v>
      </c>
      <c r="C6" s="120" t="s">
        <v>68</v>
      </c>
      <c r="D6" s="120" t="s">
        <v>69</v>
      </c>
      <c r="E6" s="121" t="s">
        <v>70</v>
      </c>
      <c r="F6" s="121" t="s">
        <v>71</v>
      </c>
      <c r="G6" s="121" t="s">
        <v>72</v>
      </c>
      <c r="H6" s="121" t="s">
        <v>73</v>
      </c>
      <c r="I6" s="121" t="s">
        <v>74</v>
      </c>
      <c r="J6" s="121" t="s">
        <v>75</v>
      </c>
      <c r="K6" s="125" t="s">
        <v>76</v>
      </c>
    </row>
    <row r="7" spans="1:11" ht="21" customHeight="1">
      <c r="A7" s="120"/>
      <c r="B7" s="120"/>
      <c r="C7" s="120"/>
      <c r="D7" s="120" t="s">
        <v>77</v>
      </c>
      <c r="E7" s="71"/>
      <c r="F7" s="71">
        <f>F8+F11+F18+F23+F26+F29</f>
        <v>956.98</v>
      </c>
      <c r="G7" s="71"/>
      <c r="H7" s="71"/>
      <c r="I7" s="71"/>
      <c r="J7" s="71"/>
      <c r="K7" s="126"/>
    </row>
    <row r="8" spans="1:11" ht="21" customHeight="1">
      <c r="A8" s="73">
        <v>201</v>
      </c>
      <c r="B8" s="74"/>
      <c r="C8" s="75"/>
      <c r="D8" s="76" t="s">
        <v>78</v>
      </c>
      <c r="E8" s="71"/>
      <c r="F8" s="71">
        <f aca="true" t="shared" si="0" ref="F8:F10">222.07+33.38</f>
        <v>255.45</v>
      </c>
      <c r="G8" s="71"/>
      <c r="H8" s="71"/>
      <c r="I8" s="127"/>
      <c r="J8" s="71"/>
      <c r="K8" s="126"/>
    </row>
    <row r="9" spans="1:227" ht="21" customHeight="1">
      <c r="A9" s="73">
        <v>20199</v>
      </c>
      <c r="B9" s="74"/>
      <c r="C9" s="75"/>
      <c r="D9" s="76" t="s">
        <v>79</v>
      </c>
      <c r="E9" s="71"/>
      <c r="F9" s="71">
        <f t="shared" si="0"/>
        <v>255.45</v>
      </c>
      <c r="G9" s="71"/>
      <c r="H9" s="71"/>
      <c r="I9" s="127"/>
      <c r="J9" s="71"/>
      <c r="K9" s="126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</row>
    <row r="10" spans="1:227" ht="21" customHeight="1">
      <c r="A10" s="73">
        <v>2019999</v>
      </c>
      <c r="B10" s="74"/>
      <c r="C10" s="75"/>
      <c r="D10" s="76" t="s">
        <v>80</v>
      </c>
      <c r="E10" s="71"/>
      <c r="F10" s="71">
        <f t="shared" si="0"/>
        <v>255.45</v>
      </c>
      <c r="G10" s="71"/>
      <c r="H10" s="71"/>
      <c r="I10" s="127"/>
      <c r="J10" s="71"/>
      <c r="K10" s="126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</row>
    <row r="11" spans="1:227" ht="21" customHeight="1">
      <c r="A11" s="73">
        <v>207</v>
      </c>
      <c r="B11" s="74"/>
      <c r="C11" s="75"/>
      <c r="D11" s="76" t="s">
        <v>81</v>
      </c>
      <c r="E11" s="71"/>
      <c r="F11" s="71">
        <v>161.18</v>
      </c>
      <c r="G11" s="71"/>
      <c r="H11" s="71"/>
      <c r="I11" s="127"/>
      <c r="J11" s="71"/>
      <c r="K11" s="126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</row>
    <row r="12" spans="1:227" ht="21" customHeight="1">
      <c r="A12" s="73">
        <v>20703</v>
      </c>
      <c r="B12" s="74"/>
      <c r="C12" s="75"/>
      <c r="D12" s="76" t="s">
        <v>82</v>
      </c>
      <c r="E12" s="71"/>
      <c r="F12" s="71">
        <v>161.18</v>
      </c>
      <c r="G12" s="71"/>
      <c r="H12" s="71"/>
      <c r="I12" s="127"/>
      <c r="J12" s="71"/>
      <c r="K12" s="126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</row>
    <row r="13" spans="1:227" ht="21" customHeight="1">
      <c r="A13" s="73">
        <v>2070301</v>
      </c>
      <c r="B13" s="74"/>
      <c r="C13" s="75"/>
      <c r="D13" s="76" t="s">
        <v>83</v>
      </c>
      <c r="E13" s="71"/>
      <c r="F13" s="71">
        <v>24.18</v>
      </c>
      <c r="G13" s="71"/>
      <c r="H13" s="71"/>
      <c r="I13" s="127"/>
      <c r="J13" s="71"/>
      <c r="K13" s="126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</row>
    <row r="14" spans="1:227" ht="21" customHeight="1">
      <c r="A14" s="73">
        <v>2070305</v>
      </c>
      <c r="B14" s="74"/>
      <c r="C14" s="75"/>
      <c r="D14" s="76" t="s">
        <v>84</v>
      </c>
      <c r="E14" s="71"/>
      <c r="F14" s="71"/>
      <c r="G14" s="71"/>
      <c r="H14" s="71"/>
      <c r="I14" s="127"/>
      <c r="J14" s="71"/>
      <c r="K14" s="126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</row>
    <row r="15" spans="1:227" ht="21" customHeight="1">
      <c r="A15" s="73">
        <v>2070306</v>
      </c>
      <c r="B15" s="74"/>
      <c r="C15" s="75"/>
      <c r="D15" s="76" t="s">
        <v>85</v>
      </c>
      <c r="E15" s="71"/>
      <c r="F15" s="71">
        <v>40</v>
      </c>
      <c r="G15" s="71"/>
      <c r="H15" s="71"/>
      <c r="I15" s="127"/>
      <c r="J15" s="71"/>
      <c r="K15" s="126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</row>
    <row r="16" spans="1:227" ht="21" customHeight="1">
      <c r="A16" s="73">
        <v>2070308</v>
      </c>
      <c r="B16" s="74"/>
      <c r="C16" s="75"/>
      <c r="D16" s="76" t="s">
        <v>86</v>
      </c>
      <c r="E16" s="71"/>
      <c r="F16" s="71">
        <v>57</v>
      </c>
      <c r="G16" s="71"/>
      <c r="H16" s="71"/>
      <c r="I16" s="127"/>
      <c r="J16" s="71"/>
      <c r="K16" s="126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</row>
    <row r="17" spans="1:227" ht="21" customHeight="1">
      <c r="A17" s="73">
        <v>2070399</v>
      </c>
      <c r="B17" s="74"/>
      <c r="C17" s="75"/>
      <c r="D17" s="76" t="s">
        <v>87</v>
      </c>
      <c r="E17" s="71"/>
      <c r="F17" s="27">
        <v>40</v>
      </c>
      <c r="G17" s="71"/>
      <c r="H17" s="71"/>
      <c r="I17" s="127"/>
      <c r="J17" s="71"/>
      <c r="K17" s="126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</row>
    <row r="18" spans="1:227" ht="21" customHeight="1">
      <c r="A18" s="73">
        <v>208</v>
      </c>
      <c r="B18" s="74"/>
      <c r="C18" s="75"/>
      <c r="D18" s="76" t="s">
        <v>88</v>
      </c>
      <c r="E18" s="71"/>
      <c r="F18" s="71">
        <v>170.74</v>
      </c>
      <c r="G18" s="71"/>
      <c r="H18" s="71"/>
      <c r="I18" s="127"/>
      <c r="J18" s="71"/>
      <c r="K18" s="126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</row>
    <row r="19" spans="1:227" ht="21" customHeight="1">
      <c r="A19" s="73">
        <v>20805</v>
      </c>
      <c r="B19" s="74"/>
      <c r="C19" s="75"/>
      <c r="D19" s="76" t="s">
        <v>89</v>
      </c>
      <c r="E19" s="71"/>
      <c r="F19" s="71"/>
      <c r="G19" s="71"/>
      <c r="H19" s="71"/>
      <c r="I19" s="127"/>
      <c r="J19" s="71"/>
      <c r="K19" s="126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</row>
    <row r="20" spans="1:227" ht="21" customHeight="1">
      <c r="A20" s="73">
        <v>2080501</v>
      </c>
      <c r="B20" s="74"/>
      <c r="C20" s="75"/>
      <c r="D20" s="76" t="s">
        <v>90</v>
      </c>
      <c r="E20" s="71"/>
      <c r="F20" s="71">
        <v>170.74</v>
      </c>
      <c r="G20" s="71"/>
      <c r="H20" s="71"/>
      <c r="I20" s="127"/>
      <c r="J20" s="71"/>
      <c r="K20" s="126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</row>
    <row r="21" spans="1:227" ht="21" customHeight="1">
      <c r="A21" s="73">
        <v>20808</v>
      </c>
      <c r="B21" s="74"/>
      <c r="C21" s="75"/>
      <c r="D21" s="76" t="s">
        <v>91</v>
      </c>
      <c r="E21" s="71"/>
      <c r="F21" s="71"/>
      <c r="G21" s="71"/>
      <c r="H21" s="71"/>
      <c r="I21" s="127"/>
      <c r="J21" s="71"/>
      <c r="K21" s="126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</row>
    <row r="22" spans="1:227" ht="21" customHeight="1">
      <c r="A22" s="73">
        <v>2080899</v>
      </c>
      <c r="B22" s="74"/>
      <c r="C22" s="75"/>
      <c r="D22" s="76" t="s">
        <v>92</v>
      </c>
      <c r="E22" s="71"/>
      <c r="F22" s="71"/>
      <c r="G22" s="71"/>
      <c r="H22" s="71"/>
      <c r="I22" s="127"/>
      <c r="J22" s="71"/>
      <c r="K22" s="126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</row>
    <row r="23" spans="1:227" ht="21" customHeight="1">
      <c r="A23" s="73">
        <v>221</v>
      </c>
      <c r="B23" s="74"/>
      <c r="C23" s="75"/>
      <c r="D23" s="76" t="s">
        <v>93</v>
      </c>
      <c r="E23" s="71"/>
      <c r="F23" s="71">
        <v>21.37</v>
      </c>
      <c r="G23" s="71"/>
      <c r="H23" s="71"/>
      <c r="I23" s="127"/>
      <c r="J23" s="71"/>
      <c r="K23" s="126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</row>
    <row r="24" spans="1:227" ht="21" customHeight="1">
      <c r="A24" s="73">
        <v>22102</v>
      </c>
      <c r="B24" s="74"/>
      <c r="C24" s="75"/>
      <c r="D24" s="76" t="s">
        <v>94</v>
      </c>
      <c r="E24" s="71"/>
      <c r="F24" s="71"/>
      <c r="G24" s="71"/>
      <c r="H24" s="71"/>
      <c r="I24" s="127"/>
      <c r="J24" s="71"/>
      <c r="K24" s="126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</row>
    <row r="25" spans="1:227" ht="21" customHeight="1">
      <c r="A25" s="73">
        <v>2210201</v>
      </c>
      <c r="B25" s="74"/>
      <c r="C25" s="75"/>
      <c r="D25" s="76" t="s">
        <v>95</v>
      </c>
      <c r="E25" s="71"/>
      <c r="F25" s="71">
        <v>21.37</v>
      </c>
      <c r="G25" s="71"/>
      <c r="H25" s="71"/>
      <c r="I25" s="127"/>
      <c r="J25" s="71"/>
      <c r="K25" s="126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</row>
    <row r="26" spans="1:227" ht="21" customHeight="1">
      <c r="A26" s="73">
        <v>229</v>
      </c>
      <c r="B26" s="74"/>
      <c r="C26" s="75"/>
      <c r="D26" s="76" t="s">
        <v>96</v>
      </c>
      <c r="E26" s="71"/>
      <c r="F26" s="71">
        <v>334</v>
      </c>
      <c r="G26" s="71"/>
      <c r="H26" s="71"/>
      <c r="I26" s="127"/>
      <c r="J26" s="71"/>
      <c r="K26" s="126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</row>
    <row r="27" spans="1:227" ht="21" customHeight="1">
      <c r="A27" s="73">
        <v>22960</v>
      </c>
      <c r="B27" s="74"/>
      <c r="C27" s="75"/>
      <c r="D27" s="76" t="s">
        <v>97</v>
      </c>
      <c r="E27" s="71"/>
      <c r="F27" s="71">
        <v>334</v>
      </c>
      <c r="G27" s="71"/>
      <c r="H27" s="71"/>
      <c r="I27" s="127"/>
      <c r="J27" s="71"/>
      <c r="K27" s="126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</row>
    <row r="28" spans="1:227" ht="21" customHeight="1">
      <c r="A28" s="73">
        <v>2296003</v>
      </c>
      <c r="B28" s="74"/>
      <c r="C28" s="75"/>
      <c r="D28" s="76" t="s">
        <v>98</v>
      </c>
      <c r="E28" s="71"/>
      <c r="F28" s="71">
        <v>334</v>
      </c>
      <c r="G28" s="71"/>
      <c r="H28" s="71"/>
      <c r="I28" s="127"/>
      <c r="J28" s="71"/>
      <c r="K28" s="126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</row>
    <row r="29" spans="1:227" ht="21" customHeight="1">
      <c r="A29" s="73">
        <v>22999</v>
      </c>
      <c r="B29" s="74"/>
      <c r="C29" s="75"/>
      <c r="D29" s="76" t="s">
        <v>96</v>
      </c>
      <c r="E29" s="71"/>
      <c r="F29" s="71">
        <v>14.24</v>
      </c>
      <c r="G29" s="71"/>
      <c r="H29" s="71"/>
      <c r="I29" s="127"/>
      <c r="J29" s="71"/>
      <c r="K29" s="126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  <c r="HA29" s="128"/>
      <c r="HB29" s="128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</row>
    <row r="30" spans="1:227" ht="21" customHeight="1">
      <c r="A30" s="73">
        <v>2299901</v>
      </c>
      <c r="B30" s="74"/>
      <c r="C30" s="75"/>
      <c r="D30" s="76" t="s">
        <v>99</v>
      </c>
      <c r="E30" s="71"/>
      <c r="F30" s="71">
        <v>14.24</v>
      </c>
      <c r="G30" s="71"/>
      <c r="H30" s="71"/>
      <c r="I30" s="127"/>
      <c r="J30" s="71"/>
      <c r="K30" s="126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</row>
  </sheetData>
  <sheetProtection/>
  <mergeCells count="38">
    <mergeCell ref="A1:K1"/>
    <mergeCell ref="A2:C2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/>
  <pageMargins left="1.18" right="0.75" top="0.12" bottom="0.35" header="0.16" footer="0.51"/>
  <pageSetup fitToHeight="1" fitToWidth="1" horizontalDpi="600" verticalDpi="6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1"/>
  <sheetViews>
    <sheetView zoomScaleSheetLayoutView="100" workbookViewId="0" topLeftCell="A1">
      <selection activeCell="E8" sqref="E8:E31"/>
    </sheetView>
  </sheetViews>
  <sheetFormatPr defaultColWidth="9.00390625" defaultRowHeight="14.25"/>
  <cols>
    <col min="1" max="3" width="6.875" style="0" customWidth="1"/>
    <col min="4" max="4" width="31.37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93" t="s">
        <v>100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94" t="s">
        <v>54</v>
      </c>
      <c r="B2" s="94"/>
      <c r="C2" s="94"/>
      <c r="D2" s="95"/>
      <c r="E2" s="96"/>
      <c r="F2" s="34" t="s">
        <v>2</v>
      </c>
      <c r="G2" s="96"/>
      <c r="H2" s="96"/>
      <c r="I2" s="96"/>
      <c r="J2" s="106" t="s">
        <v>55</v>
      </c>
    </row>
    <row r="3" spans="1:10" ht="14.25">
      <c r="A3" s="97" t="s">
        <v>56</v>
      </c>
      <c r="B3" s="98"/>
      <c r="C3" s="98"/>
      <c r="D3" s="98"/>
      <c r="E3" s="99" t="s">
        <v>101</v>
      </c>
      <c r="F3" s="99" t="s">
        <v>102</v>
      </c>
      <c r="G3" s="99" t="s">
        <v>103</v>
      </c>
      <c r="H3" s="99" t="s">
        <v>104</v>
      </c>
      <c r="I3" s="99" t="s">
        <v>105</v>
      </c>
      <c r="J3" s="107" t="s">
        <v>106</v>
      </c>
    </row>
    <row r="4" spans="1:10" ht="14.25">
      <c r="A4" s="100" t="s">
        <v>64</v>
      </c>
      <c r="B4" s="101"/>
      <c r="C4" s="101"/>
      <c r="D4" s="102" t="s">
        <v>65</v>
      </c>
      <c r="E4" s="101"/>
      <c r="F4" s="101"/>
      <c r="G4" s="101"/>
      <c r="H4" s="101"/>
      <c r="I4" s="101"/>
      <c r="J4" s="108"/>
    </row>
    <row r="5" spans="1:10" ht="14.25">
      <c r="A5" s="100"/>
      <c r="B5" s="101"/>
      <c r="C5" s="101"/>
      <c r="D5" s="102"/>
      <c r="E5" s="101"/>
      <c r="F5" s="101"/>
      <c r="G5" s="101"/>
      <c r="H5" s="101"/>
      <c r="I5" s="101"/>
      <c r="J5" s="108"/>
    </row>
    <row r="6" spans="1:10" ht="14.25">
      <c r="A6" s="100"/>
      <c r="B6" s="101"/>
      <c r="C6" s="101"/>
      <c r="D6" s="102"/>
      <c r="E6" s="101"/>
      <c r="F6" s="101"/>
      <c r="G6" s="101"/>
      <c r="H6" s="101"/>
      <c r="I6" s="101"/>
      <c r="J6" s="108"/>
    </row>
    <row r="7" spans="1:10" ht="14.25">
      <c r="A7" s="103" t="s">
        <v>66</v>
      </c>
      <c r="B7" s="102" t="s">
        <v>67</v>
      </c>
      <c r="C7" s="102" t="s">
        <v>68</v>
      </c>
      <c r="D7" s="102" t="s">
        <v>69</v>
      </c>
      <c r="E7" s="101" t="s">
        <v>70</v>
      </c>
      <c r="F7" s="101" t="s">
        <v>71</v>
      </c>
      <c r="G7" s="101" t="s">
        <v>72</v>
      </c>
      <c r="H7" s="101" t="s">
        <v>73</v>
      </c>
      <c r="I7" s="101" t="s">
        <v>74</v>
      </c>
      <c r="J7" s="108" t="s">
        <v>75</v>
      </c>
    </row>
    <row r="8" spans="1:10" ht="14.25">
      <c r="A8" s="103"/>
      <c r="B8" s="102"/>
      <c r="C8" s="102"/>
      <c r="D8" s="102" t="s">
        <v>77</v>
      </c>
      <c r="E8" s="71">
        <f>E9+E12+E19+E24+E27</f>
        <v>956.98</v>
      </c>
      <c r="F8" s="71">
        <f>F9+F19+F24+F30</f>
        <v>461.8</v>
      </c>
      <c r="G8" s="104">
        <f>G12+G27</f>
        <v>495.18</v>
      </c>
      <c r="H8" s="104"/>
      <c r="I8" s="104"/>
      <c r="J8" s="109"/>
    </row>
    <row r="9" spans="1:10" ht="21" customHeight="1">
      <c r="A9" s="73">
        <v>201</v>
      </c>
      <c r="B9" s="74"/>
      <c r="C9" s="75"/>
      <c r="D9" s="76" t="s">
        <v>78</v>
      </c>
      <c r="E9" s="71">
        <f aca="true" t="shared" si="0" ref="E9:E11">222.07+33.38</f>
        <v>255.45</v>
      </c>
      <c r="F9" s="71">
        <f aca="true" t="shared" si="1" ref="F9:F11">222.07+33.38</f>
        <v>255.45</v>
      </c>
      <c r="G9" s="104"/>
      <c r="H9" s="105"/>
      <c r="I9" s="105"/>
      <c r="J9" s="110"/>
    </row>
    <row r="10" spans="1:10" ht="21" customHeight="1">
      <c r="A10" s="73">
        <v>20199</v>
      </c>
      <c r="B10" s="74"/>
      <c r="C10" s="75"/>
      <c r="D10" s="76" t="s">
        <v>79</v>
      </c>
      <c r="E10" s="71">
        <f t="shared" si="0"/>
        <v>255.45</v>
      </c>
      <c r="F10" s="71">
        <f t="shared" si="1"/>
        <v>255.45</v>
      </c>
      <c r="G10" s="104"/>
      <c r="H10" s="105"/>
      <c r="I10" s="105"/>
      <c r="J10" s="110"/>
    </row>
    <row r="11" spans="1:10" ht="21" customHeight="1">
      <c r="A11" s="73">
        <v>2019999</v>
      </c>
      <c r="B11" s="74"/>
      <c r="C11" s="75"/>
      <c r="D11" s="76" t="s">
        <v>80</v>
      </c>
      <c r="E11" s="71">
        <f t="shared" si="0"/>
        <v>255.45</v>
      </c>
      <c r="F11" s="71">
        <f t="shared" si="1"/>
        <v>255.45</v>
      </c>
      <c r="G11" s="104"/>
      <c r="H11" s="105"/>
      <c r="I11" s="105"/>
      <c r="J11" s="110"/>
    </row>
    <row r="12" spans="1:10" ht="21" customHeight="1">
      <c r="A12" s="73">
        <v>207</v>
      </c>
      <c r="B12" s="74"/>
      <c r="C12" s="75"/>
      <c r="D12" s="76" t="s">
        <v>81</v>
      </c>
      <c r="E12" s="71">
        <v>161.18</v>
      </c>
      <c r="F12" s="71"/>
      <c r="G12" s="71">
        <v>161.18</v>
      </c>
      <c r="H12" s="105"/>
      <c r="I12" s="105"/>
      <c r="J12" s="110"/>
    </row>
    <row r="13" spans="1:10" ht="21" customHeight="1">
      <c r="A13" s="73">
        <v>20703</v>
      </c>
      <c r="B13" s="74"/>
      <c r="C13" s="75"/>
      <c r="D13" s="76" t="s">
        <v>82</v>
      </c>
      <c r="E13" s="71">
        <v>161.18</v>
      </c>
      <c r="F13" s="71"/>
      <c r="G13" s="71">
        <v>161.18</v>
      </c>
      <c r="H13" s="105"/>
      <c r="I13" s="105"/>
      <c r="J13" s="110"/>
    </row>
    <row r="14" spans="1:10" ht="21" customHeight="1">
      <c r="A14" s="73">
        <v>2070301</v>
      </c>
      <c r="B14" s="74"/>
      <c r="C14" s="75"/>
      <c r="D14" s="76" t="s">
        <v>83</v>
      </c>
      <c r="E14" s="71">
        <v>24.18</v>
      </c>
      <c r="F14" s="71"/>
      <c r="G14" s="71">
        <v>24.18</v>
      </c>
      <c r="H14" s="105"/>
      <c r="I14" s="105"/>
      <c r="J14" s="110"/>
    </row>
    <row r="15" spans="1:10" ht="21" customHeight="1">
      <c r="A15" s="73">
        <v>2070305</v>
      </c>
      <c r="B15" s="74"/>
      <c r="C15" s="75"/>
      <c r="D15" s="76" t="s">
        <v>84</v>
      </c>
      <c r="E15" s="71"/>
      <c r="F15" s="71"/>
      <c r="G15" s="71"/>
      <c r="H15" s="105"/>
      <c r="I15" s="105"/>
      <c r="J15" s="110"/>
    </row>
    <row r="16" spans="1:10" ht="21" customHeight="1">
      <c r="A16" s="73">
        <v>2070306</v>
      </c>
      <c r="B16" s="74"/>
      <c r="C16" s="75"/>
      <c r="D16" s="76" t="s">
        <v>85</v>
      </c>
      <c r="E16" s="71">
        <v>40</v>
      </c>
      <c r="F16" s="71"/>
      <c r="G16" s="71">
        <v>40</v>
      </c>
      <c r="H16" s="105"/>
      <c r="I16" s="105"/>
      <c r="J16" s="110"/>
    </row>
    <row r="17" spans="1:10" ht="21" customHeight="1">
      <c r="A17" s="73">
        <v>2070308</v>
      </c>
      <c r="B17" s="74"/>
      <c r="C17" s="75"/>
      <c r="D17" s="76" t="s">
        <v>86</v>
      </c>
      <c r="E17" s="71">
        <v>57</v>
      </c>
      <c r="F17" s="71"/>
      <c r="G17" s="71">
        <v>57</v>
      </c>
      <c r="H17" s="105"/>
      <c r="I17" s="105"/>
      <c r="J17" s="110"/>
    </row>
    <row r="18" spans="1:10" ht="21" customHeight="1">
      <c r="A18" s="73">
        <v>2070399</v>
      </c>
      <c r="B18" s="74"/>
      <c r="C18" s="75"/>
      <c r="D18" s="76" t="s">
        <v>87</v>
      </c>
      <c r="E18" s="27">
        <v>40</v>
      </c>
      <c r="F18" s="71"/>
      <c r="G18" s="27">
        <v>40</v>
      </c>
      <c r="H18" s="105"/>
      <c r="I18" s="105"/>
      <c r="J18" s="110"/>
    </row>
    <row r="19" spans="1:10" ht="21" customHeight="1">
      <c r="A19" s="73">
        <v>208</v>
      </c>
      <c r="B19" s="74"/>
      <c r="C19" s="75"/>
      <c r="D19" s="76" t="s">
        <v>88</v>
      </c>
      <c r="E19" s="71">
        <v>170.74</v>
      </c>
      <c r="F19" s="71">
        <v>170.74</v>
      </c>
      <c r="G19" s="104"/>
      <c r="H19" s="105"/>
      <c r="I19" s="105"/>
      <c r="J19" s="110"/>
    </row>
    <row r="20" spans="1:10" ht="21" customHeight="1">
      <c r="A20" s="73">
        <v>20805</v>
      </c>
      <c r="B20" s="74"/>
      <c r="C20" s="75"/>
      <c r="D20" s="76" t="s">
        <v>89</v>
      </c>
      <c r="E20" s="71"/>
      <c r="F20" s="71"/>
      <c r="G20" s="104"/>
      <c r="H20" s="105"/>
      <c r="I20" s="105"/>
      <c r="J20" s="110"/>
    </row>
    <row r="21" spans="1:10" ht="21" customHeight="1">
      <c r="A21" s="73">
        <v>2080501</v>
      </c>
      <c r="B21" s="74"/>
      <c r="C21" s="75"/>
      <c r="D21" s="76" t="s">
        <v>90</v>
      </c>
      <c r="E21" s="71">
        <v>170.74</v>
      </c>
      <c r="F21" s="71">
        <v>170.74</v>
      </c>
      <c r="G21" s="104"/>
      <c r="H21" s="105"/>
      <c r="I21" s="105"/>
      <c r="J21" s="110"/>
    </row>
    <row r="22" spans="1:10" ht="21" customHeight="1">
      <c r="A22" s="73">
        <v>20808</v>
      </c>
      <c r="B22" s="74"/>
      <c r="C22" s="75"/>
      <c r="D22" s="76" t="s">
        <v>91</v>
      </c>
      <c r="E22" s="71"/>
      <c r="F22" s="71"/>
      <c r="G22" s="104"/>
      <c r="H22" s="105"/>
      <c r="I22" s="105"/>
      <c r="J22" s="110"/>
    </row>
    <row r="23" spans="1:10" ht="21" customHeight="1">
      <c r="A23" s="73">
        <v>2080899</v>
      </c>
      <c r="B23" s="74"/>
      <c r="C23" s="75"/>
      <c r="D23" s="76" t="s">
        <v>92</v>
      </c>
      <c r="E23" s="71"/>
      <c r="F23" s="71"/>
      <c r="G23" s="104"/>
      <c r="H23" s="105"/>
      <c r="I23" s="105"/>
      <c r="J23" s="110"/>
    </row>
    <row r="24" spans="1:10" ht="21" customHeight="1">
      <c r="A24" s="73">
        <v>221</v>
      </c>
      <c r="B24" s="74"/>
      <c r="C24" s="75"/>
      <c r="D24" s="76" t="s">
        <v>93</v>
      </c>
      <c r="E24" s="71">
        <v>21.37</v>
      </c>
      <c r="F24" s="71">
        <v>21.37</v>
      </c>
      <c r="G24" s="104"/>
      <c r="H24" s="105"/>
      <c r="I24" s="105"/>
      <c r="J24" s="110"/>
    </row>
    <row r="25" spans="1:10" ht="21" customHeight="1">
      <c r="A25" s="73">
        <v>22102</v>
      </c>
      <c r="B25" s="74"/>
      <c r="C25" s="75"/>
      <c r="D25" s="76" t="s">
        <v>94</v>
      </c>
      <c r="E25" s="71"/>
      <c r="F25" s="71"/>
      <c r="G25" s="104"/>
      <c r="H25" s="105"/>
      <c r="I25" s="105"/>
      <c r="J25" s="110"/>
    </row>
    <row r="26" spans="1:10" ht="21" customHeight="1">
      <c r="A26" s="73">
        <v>2210201</v>
      </c>
      <c r="B26" s="74"/>
      <c r="C26" s="75"/>
      <c r="D26" s="76" t="s">
        <v>95</v>
      </c>
      <c r="E26" s="71">
        <v>21.37</v>
      </c>
      <c r="F26" s="71">
        <v>21.37</v>
      </c>
      <c r="G26" s="104"/>
      <c r="H26" s="105"/>
      <c r="I26" s="105"/>
      <c r="J26" s="110"/>
    </row>
    <row r="27" spans="1:10" ht="21" customHeight="1">
      <c r="A27" s="73">
        <v>229</v>
      </c>
      <c r="B27" s="74"/>
      <c r="C27" s="75"/>
      <c r="D27" s="76" t="s">
        <v>96</v>
      </c>
      <c r="E27" s="71">
        <f>334+E30</f>
        <v>348.24</v>
      </c>
      <c r="F27" s="71"/>
      <c r="G27" s="71">
        <f>334+G30</f>
        <v>334</v>
      </c>
      <c r="H27" s="105"/>
      <c r="I27" s="105"/>
      <c r="J27" s="110"/>
    </row>
    <row r="28" spans="1:10" ht="21" customHeight="1">
      <c r="A28" s="73">
        <v>22960</v>
      </c>
      <c r="B28" s="74"/>
      <c r="C28" s="75"/>
      <c r="D28" s="76" t="s">
        <v>97</v>
      </c>
      <c r="E28" s="71">
        <v>334</v>
      </c>
      <c r="F28" s="71"/>
      <c r="G28" s="71">
        <v>334</v>
      </c>
      <c r="H28" s="105"/>
      <c r="I28" s="105"/>
      <c r="J28" s="110"/>
    </row>
    <row r="29" spans="1:10" ht="21" customHeight="1">
      <c r="A29" s="73">
        <v>2296003</v>
      </c>
      <c r="B29" s="74"/>
      <c r="C29" s="75"/>
      <c r="D29" s="76" t="s">
        <v>98</v>
      </c>
      <c r="E29" s="71">
        <v>334</v>
      </c>
      <c r="F29" s="71"/>
      <c r="G29" s="71">
        <v>334</v>
      </c>
      <c r="H29" s="105"/>
      <c r="I29" s="105"/>
      <c r="J29" s="110"/>
    </row>
    <row r="30" spans="1:10" ht="21" customHeight="1">
      <c r="A30" s="73">
        <v>22999</v>
      </c>
      <c r="B30" s="74"/>
      <c r="C30" s="75"/>
      <c r="D30" s="76" t="s">
        <v>96</v>
      </c>
      <c r="E30" s="71">
        <v>14.24</v>
      </c>
      <c r="F30" s="71">
        <v>14.24</v>
      </c>
      <c r="G30" s="104"/>
      <c r="H30" s="105"/>
      <c r="I30" s="105"/>
      <c r="J30" s="110"/>
    </row>
    <row r="31" spans="1:10" ht="21" customHeight="1">
      <c r="A31" s="73">
        <v>2299901</v>
      </c>
      <c r="B31" s="74"/>
      <c r="C31" s="75"/>
      <c r="D31" s="76" t="s">
        <v>99</v>
      </c>
      <c r="E31" s="71">
        <v>14.24</v>
      </c>
      <c r="F31" s="71">
        <v>14.24</v>
      </c>
      <c r="G31" s="104"/>
      <c r="H31" s="105"/>
      <c r="I31" s="105"/>
      <c r="J31" s="110"/>
    </row>
  </sheetData>
  <sheetProtection/>
  <mergeCells count="36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94" right="0.75" top="0.2" bottom="0.16" header="0.51" footer="0.51"/>
  <pageSetup fitToHeight="1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6"/>
  <sheetViews>
    <sheetView zoomScaleSheetLayoutView="100" workbookViewId="0" topLeftCell="A1">
      <selection activeCell="D2" sqref="D2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0.2539062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bestFit="1" customWidth="1"/>
    <col min="9" max="9" width="9.375" style="0" bestFit="1" customWidth="1"/>
  </cols>
  <sheetData>
    <row r="1" spans="1:8" ht="18.75">
      <c r="A1" s="79" t="s">
        <v>107</v>
      </c>
      <c r="B1" s="79"/>
      <c r="C1" s="79"/>
      <c r="D1" s="79"/>
      <c r="E1" s="79"/>
      <c r="F1" s="79"/>
      <c r="G1" s="79"/>
      <c r="H1" s="79"/>
    </row>
    <row r="2" spans="1:8" ht="14.25">
      <c r="A2" s="49" t="s">
        <v>54</v>
      </c>
      <c r="B2" s="49"/>
      <c r="C2" s="49"/>
      <c r="D2" s="34" t="s">
        <v>2</v>
      </c>
      <c r="E2" s="80"/>
      <c r="F2" s="81"/>
      <c r="G2" s="80"/>
      <c r="H2" s="82" t="s">
        <v>55</v>
      </c>
    </row>
    <row r="3" spans="1:8" ht="14.25">
      <c r="A3" s="83" t="s">
        <v>108</v>
      </c>
      <c r="B3" s="83"/>
      <c r="C3" s="83"/>
      <c r="D3" s="83" t="s">
        <v>109</v>
      </c>
      <c r="E3" s="83"/>
      <c r="F3" s="83"/>
      <c r="G3" s="83"/>
      <c r="H3" s="83"/>
    </row>
    <row r="4" spans="1:8" ht="14.25">
      <c r="A4" s="84" t="s">
        <v>110</v>
      </c>
      <c r="B4" s="84" t="s">
        <v>111</v>
      </c>
      <c r="C4" s="84" t="s">
        <v>112</v>
      </c>
      <c r="D4" s="84" t="s">
        <v>113</v>
      </c>
      <c r="E4" s="84" t="s">
        <v>111</v>
      </c>
      <c r="F4" s="83" t="s">
        <v>112</v>
      </c>
      <c r="G4" s="83"/>
      <c r="H4" s="83"/>
    </row>
    <row r="5" spans="1:8" ht="33.75">
      <c r="A5" s="84"/>
      <c r="B5" s="84"/>
      <c r="C5" s="84"/>
      <c r="D5" s="84"/>
      <c r="E5" s="84"/>
      <c r="F5" s="83" t="s">
        <v>114</v>
      </c>
      <c r="G5" s="84" t="s">
        <v>115</v>
      </c>
      <c r="H5" s="84" t="s">
        <v>116</v>
      </c>
    </row>
    <row r="6" spans="1:8" ht="14.25">
      <c r="A6" s="83" t="s">
        <v>117</v>
      </c>
      <c r="B6" s="83"/>
      <c r="C6" s="83">
        <v>1</v>
      </c>
      <c r="D6" s="83" t="s">
        <v>117</v>
      </c>
      <c r="E6" s="83"/>
      <c r="F6" s="83">
        <v>2</v>
      </c>
      <c r="G6" s="83">
        <v>3</v>
      </c>
      <c r="H6" s="83">
        <v>4</v>
      </c>
    </row>
    <row r="7" spans="1:8" ht="14.25">
      <c r="A7" s="85" t="s">
        <v>118</v>
      </c>
      <c r="B7" s="83" t="s">
        <v>70</v>
      </c>
      <c r="C7" s="60">
        <f>6229766.14/10000</f>
        <v>622.9766139999999</v>
      </c>
      <c r="D7" s="85" t="s">
        <v>119</v>
      </c>
      <c r="E7" s="83" t="s">
        <v>120</v>
      </c>
      <c r="F7" s="86"/>
      <c r="G7" s="71">
        <f>222.07+33.38</f>
        <v>255.45</v>
      </c>
      <c r="H7" s="87"/>
    </row>
    <row r="8" spans="1:8" ht="14.25">
      <c r="A8" s="85" t="s">
        <v>121</v>
      </c>
      <c r="B8" s="83" t="s">
        <v>71</v>
      </c>
      <c r="C8" s="60">
        <f>3340000/10000</f>
        <v>334</v>
      </c>
      <c r="D8" s="85" t="s">
        <v>122</v>
      </c>
      <c r="E8" s="83" t="s">
        <v>123</v>
      </c>
      <c r="F8" s="87"/>
      <c r="G8" s="87"/>
      <c r="H8" s="87"/>
    </row>
    <row r="9" spans="1:8" ht="14.25">
      <c r="A9" s="85"/>
      <c r="B9" s="83" t="s">
        <v>72</v>
      </c>
      <c r="C9" s="87"/>
      <c r="D9" s="85" t="s">
        <v>124</v>
      </c>
      <c r="E9" s="83" t="s">
        <v>125</v>
      </c>
      <c r="F9" s="86"/>
      <c r="G9" s="86"/>
      <c r="H9" s="87"/>
    </row>
    <row r="10" spans="1:8" ht="14.25">
      <c r="A10" s="85"/>
      <c r="B10" s="83" t="s">
        <v>73</v>
      </c>
      <c r="C10" s="87"/>
      <c r="D10" s="85" t="s">
        <v>126</v>
      </c>
      <c r="E10" s="83" t="s">
        <v>127</v>
      </c>
      <c r="F10" s="86"/>
      <c r="G10" s="86"/>
      <c r="H10" s="87"/>
    </row>
    <row r="11" spans="1:8" ht="14.25">
      <c r="A11" s="85"/>
      <c r="B11" s="83" t="s">
        <v>74</v>
      </c>
      <c r="C11" s="87"/>
      <c r="D11" s="85" t="s">
        <v>128</v>
      </c>
      <c r="E11" s="83" t="s">
        <v>129</v>
      </c>
      <c r="F11" s="86"/>
      <c r="G11" s="86"/>
      <c r="H11" s="86"/>
    </row>
    <row r="12" spans="1:8" ht="14.25">
      <c r="A12" s="85"/>
      <c r="B12" s="83" t="s">
        <v>75</v>
      </c>
      <c r="C12" s="87"/>
      <c r="D12" s="85" t="s">
        <v>130</v>
      </c>
      <c r="E12" s="83" t="s">
        <v>131</v>
      </c>
      <c r="F12" s="86"/>
      <c r="G12" s="86"/>
      <c r="H12" s="87"/>
    </row>
    <row r="13" spans="1:8" ht="14.25">
      <c r="A13" s="85"/>
      <c r="B13" s="83" t="s">
        <v>76</v>
      </c>
      <c r="C13" s="87"/>
      <c r="D13" s="85" t="s">
        <v>132</v>
      </c>
      <c r="E13" s="83" t="s">
        <v>133</v>
      </c>
      <c r="F13" s="86"/>
      <c r="G13" s="71">
        <v>161.18</v>
      </c>
      <c r="H13" s="86"/>
    </row>
    <row r="14" spans="1:8" ht="14.25">
      <c r="A14" s="85"/>
      <c r="B14" s="83" t="s">
        <v>134</v>
      </c>
      <c r="C14" s="87"/>
      <c r="D14" s="85" t="s">
        <v>135</v>
      </c>
      <c r="E14" s="83" t="s">
        <v>136</v>
      </c>
      <c r="F14" s="86"/>
      <c r="G14" s="71">
        <v>170.74</v>
      </c>
      <c r="H14" s="86"/>
    </row>
    <row r="15" spans="1:8" ht="14.25">
      <c r="A15" s="85"/>
      <c r="B15" s="83" t="s">
        <v>137</v>
      </c>
      <c r="C15" s="87"/>
      <c r="D15" s="88" t="s">
        <v>138</v>
      </c>
      <c r="E15" s="83" t="s">
        <v>139</v>
      </c>
      <c r="F15" s="86"/>
      <c r="G15" s="86"/>
      <c r="H15" s="87"/>
    </row>
    <row r="16" spans="1:8" ht="14.25">
      <c r="A16" s="85"/>
      <c r="B16" s="83" t="s">
        <v>140</v>
      </c>
      <c r="C16" s="87"/>
      <c r="D16" s="85" t="s">
        <v>141</v>
      </c>
      <c r="E16" s="83" t="s">
        <v>142</v>
      </c>
      <c r="F16" s="86"/>
      <c r="G16" s="86"/>
      <c r="H16" s="87"/>
    </row>
    <row r="17" spans="1:8" ht="14.25">
      <c r="A17" s="85"/>
      <c r="B17" s="83" t="s">
        <v>143</v>
      </c>
      <c r="C17" s="87"/>
      <c r="D17" s="85" t="s">
        <v>144</v>
      </c>
      <c r="E17" s="83" t="s">
        <v>145</v>
      </c>
      <c r="F17" s="86"/>
      <c r="G17" s="86"/>
      <c r="H17" s="86"/>
    </row>
    <row r="18" spans="1:8" ht="14.25">
      <c r="A18" s="85"/>
      <c r="B18" s="83" t="s">
        <v>146</v>
      </c>
      <c r="C18" s="87"/>
      <c r="D18" s="85" t="s">
        <v>147</v>
      </c>
      <c r="E18" s="83" t="s">
        <v>148</v>
      </c>
      <c r="F18" s="86"/>
      <c r="G18" s="86"/>
      <c r="H18" s="86"/>
    </row>
    <row r="19" spans="1:8" ht="14.25">
      <c r="A19" s="85"/>
      <c r="B19" s="83" t="s">
        <v>149</v>
      </c>
      <c r="C19" s="87"/>
      <c r="D19" s="85" t="s">
        <v>150</v>
      </c>
      <c r="E19" s="83" t="s">
        <v>151</v>
      </c>
      <c r="F19" s="86"/>
      <c r="G19" s="86"/>
      <c r="H19" s="87"/>
    </row>
    <row r="20" spans="1:8" ht="14.25">
      <c r="A20" s="85"/>
      <c r="B20" s="83" t="s">
        <v>152</v>
      </c>
      <c r="C20" s="87"/>
      <c r="D20" s="85" t="s">
        <v>153</v>
      </c>
      <c r="E20" s="83" t="s">
        <v>154</v>
      </c>
      <c r="F20" s="86"/>
      <c r="G20" s="86"/>
      <c r="H20" s="86"/>
    </row>
    <row r="21" spans="1:8" ht="14.25">
      <c r="A21" s="85"/>
      <c r="B21" s="83" t="s">
        <v>155</v>
      </c>
      <c r="C21" s="87"/>
      <c r="D21" s="85" t="s">
        <v>156</v>
      </c>
      <c r="E21" s="83" t="s">
        <v>157</v>
      </c>
      <c r="F21" s="86"/>
      <c r="G21" s="86"/>
      <c r="H21" s="87"/>
    </row>
    <row r="22" spans="1:8" ht="14.25">
      <c r="A22" s="85"/>
      <c r="B22" s="83" t="s">
        <v>158</v>
      </c>
      <c r="C22" s="87"/>
      <c r="D22" s="85" t="s">
        <v>159</v>
      </c>
      <c r="E22" s="83" t="s">
        <v>160</v>
      </c>
      <c r="F22" s="86"/>
      <c r="G22" s="86"/>
      <c r="H22" s="87"/>
    </row>
    <row r="23" spans="1:8" ht="14.25">
      <c r="A23" s="85"/>
      <c r="B23" s="83" t="s">
        <v>161</v>
      </c>
      <c r="C23" s="87"/>
      <c r="D23" s="85" t="s">
        <v>162</v>
      </c>
      <c r="E23" s="83" t="s">
        <v>163</v>
      </c>
      <c r="F23" s="87"/>
      <c r="G23" s="87"/>
      <c r="H23" s="87"/>
    </row>
    <row r="24" spans="1:8" ht="14.25">
      <c r="A24" s="85"/>
      <c r="B24" s="83" t="s">
        <v>164</v>
      </c>
      <c r="C24" s="87"/>
      <c r="D24" s="85" t="s">
        <v>165</v>
      </c>
      <c r="E24" s="83" t="s">
        <v>166</v>
      </c>
      <c r="F24" s="86"/>
      <c r="G24" s="86"/>
      <c r="H24" s="87"/>
    </row>
    <row r="25" spans="1:8" ht="14.25">
      <c r="A25" s="85"/>
      <c r="B25" s="83" t="s">
        <v>167</v>
      </c>
      <c r="C25" s="87"/>
      <c r="D25" s="85" t="s">
        <v>168</v>
      </c>
      <c r="E25" s="83" t="s">
        <v>169</v>
      </c>
      <c r="F25" s="86"/>
      <c r="G25" s="71">
        <v>21.37</v>
      </c>
      <c r="H25" s="87"/>
    </row>
    <row r="26" spans="1:8" ht="14.25">
      <c r="A26" s="85"/>
      <c r="B26" s="83" t="s">
        <v>170</v>
      </c>
      <c r="C26" s="87"/>
      <c r="D26" s="85" t="s">
        <v>171</v>
      </c>
      <c r="E26" s="83" t="s">
        <v>172</v>
      </c>
      <c r="F26" s="86"/>
      <c r="G26" s="86"/>
      <c r="H26" s="87"/>
    </row>
    <row r="27" spans="1:8" ht="14.25">
      <c r="A27" s="85"/>
      <c r="B27" s="83" t="s">
        <v>173</v>
      </c>
      <c r="C27" s="87"/>
      <c r="D27" s="85" t="s">
        <v>174</v>
      </c>
      <c r="E27" s="83" t="s">
        <v>175</v>
      </c>
      <c r="F27" s="86"/>
      <c r="G27" s="86"/>
      <c r="H27" s="87"/>
    </row>
    <row r="28" spans="1:9" ht="14.25">
      <c r="A28" s="85"/>
      <c r="B28" s="83" t="s">
        <v>176</v>
      </c>
      <c r="C28" s="87"/>
      <c r="D28" s="85" t="s">
        <v>177</v>
      </c>
      <c r="E28" s="83" t="s">
        <v>178</v>
      </c>
      <c r="F28" s="86"/>
      <c r="G28" s="71">
        <v>14.24</v>
      </c>
      <c r="H28" s="71">
        <v>334</v>
      </c>
      <c r="I28" s="92"/>
    </row>
    <row r="29" spans="1:8" ht="14.25">
      <c r="A29" s="85"/>
      <c r="B29" s="83" t="s">
        <v>179</v>
      </c>
      <c r="C29" s="87"/>
      <c r="D29" s="85"/>
      <c r="E29" s="83" t="s">
        <v>180</v>
      </c>
      <c r="F29" s="87"/>
      <c r="G29" s="87"/>
      <c r="H29" s="87"/>
    </row>
    <row r="30" spans="1:8" ht="14.25">
      <c r="A30" s="89" t="s">
        <v>57</v>
      </c>
      <c r="B30" s="83" t="s">
        <v>181</v>
      </c>
      <c r="C30" s="86">
        <f>C7+C8</f>
        <v>956.9766139999999</v>
      </c>
      <c r="D30" s="90" t="s">
        <v>101</v>
      </c>
      <c r="E30" s="83" t="s">
        <v>182</v>
      </c>
      <c r="F30" s="90"/>
      <c r="G30" s="90">
        <f>SUM(G7:G29)</f>
        <v>622.98</v>
      </c>
      <c r="H30" s="90">
        <f>SUM(H7:H29)</f>
        <v>334</v>
      </c>
    </row>
    <row r="31" spans="1:8" ht="14.25">
      <c r="A31" s="85"/>
      <c r="B31" s="83" t="s">
        <v>183</v>
      </c>
      <c r="C31" s="87"/>
      <c r="D31" s="91"/>
      <c r="E31" s="83" t="s">
        <v>184</v>
      </c>
      <c r="F31" s="91"/>
      <c r="G31" s="91"/>
      <c r="H31" s="91"/>
    </row>
    <row r="32" spans="1:8" ht="14.25">
      <c r="A32" s="85" t="s">
        <v>185</v>
      </c>
      <c r="B32" s="83" t="s">
        <v>186</v>
      </c>
      <c r="C32" s="86"/>
      <c r="D32" s="91" t="s">
        <v>187</v>
      </c>
      <c r="E32" s="83" t="s">
        <v>188</v>
      </c>
      <c r="F32" s="91"/>
      <c r="G32" s="91"/>
      <c r="H32" s="91"/>
    </row>
    <row r="33" spans="1:8" ht="14.25">
      <c r="A33" s="85" t="s">
        <v>118</v>
      </c>
      <c r="B33" s="83" t="s">
        <v>189</v>
      </c>
      <c r="C33" s="86"/>
      <c r="D33" s="91" t="s">
        <v>190</v>
      </c>
      <c r="E33" s="83" t="s">
        <v>191</v>
      </c>
      <c r="F33" s="91"/>
      <c r="G33" s="91"/>
      <c r="H33" s="91"/>
    </row>
    <row r="34" spans="1:8" ht="14.25">
      <c r="A34" s="85" t="s">
        <v>121</v>
      </c>
      <c r="B34" s="83" t="s">
        <v>192</v>
      </c>
      <c r="C34" s="86"/>
      <c r="D34" s="91" t="s">
        <v>193</v>
      </c>
      <c r="E34" s="83" t="s">
        <v>194</v>
      </c>
      <c r="F34" s="91"/>
      <c r="G34" s="91"/>
      <c r="H34" s="91"/>
    </row>
    <row r="35" spans="1:8" ht="14.25">
      <c r="A35" s="85"/>
      <c r="B35" s="83" t="s">
        <v>195</v>
      </c>
      <c r="C35" s="87"/>
      <c r="D35" s="91"/>
      <c r="E35" s="83" t="s">
        <v>196</v>
      </c>
      <c r="F35" s="91"/>
      <c r="G35" s="91"/>
      <c r="H35" s="91"/>
    </row>
    <row r="36" spans="1:8" ht="14.25">
      <c r="A36" s="89" t="s">
        <v>197</v>
      </c>
      <c r="B36" s="83" t="s">
        <v>198</v>
      </c>
      <c r="C36" s="86">
        <f>C30</f>
        <v>956.9766139999999</v>
      </c>
      <c r="D36" s="90" t="s">
        <v>199</v>
      </c>
      <c r="E36" s="83" t="s">
        <v>200</v>
      </c>
      <c r="F36" s="90"/>
      <c r="G36" s="90"/>
      <c r="H36" s="90">
        <f>G30+H30</f>
        <v>956.98</v>
      </c>
    </row>
  </sheetData>
  <sheetProtection/>
  <mergeCells count="10">
    <mergeCell ref="A1:H1"/>
    <mergeCell ref="A2:C2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fitToHeight="1" fitToWidth="1" horizontalDpi="600" verticalDpi="600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0"/>
  <sheetViews>
    <sheetView zoomScaleSheetLayoutView="100" workbookViewId="0" topLeftCell="A1">
      <selection activeCell="F2" sqref="F2"/>
    </sheetView>
  </sheetViews>
  <sheetFormatPr defaultColWidth="9.00390625" defaultRowHeight="14.25"/>
  <cols>
    <col min="4" max="4" width="13.00390625" style="0" customWidth="1"/>
    <col min="5" max="5" width="14.87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0.25">
      <c r="A1" s="62" t="s">
        <v>201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">
      <c r="A2" s="49" t="s">
        <v>54</v>
      </c>
      <c r="B2" s="49"/>
      <c r="C2" s="49"/>
      <c r="D2" s="64"/>
      <c r="E2" s="64"/>
      <c r="F2" s="34" t="s">
        <v>2</v>
      </c>
      <c r="G2" s="64"/>
      <c r="H2" s="64"/>
      <c r="I2" s="64"/>
      <c r="J2" s="78" t="s">
        <v>55</v>
      </c>
    </row>
    <row r="3" spans="1:10" ht="21" customHeight="1">
      <c r="A3" s="65" t="s">
        <v>202</v>
      </c>
      <c r="B3" s="66"/>
      <c r="C3" s="66"/>
      <c r="D3" s="66"/>
      <c r="E3" s="66" t="s">
        <v>203</v>
      </c>
      <c r="F3" s="66"/>
      <c r="G3" s="66"/>
      <c r="H3" s="66"/>
      <c r="I3" s="66"/>
      <c r="J3" s="66"/>
    </row>
    <row r="4" spans="1:10" ht="21" customHeight="1">
      <c r="A4" s="67" t="s">
        <v>64</v>
      </c>
      <c r="B4" s="68"/>
      <c r="C4" s="68"/>
      <c r="D4" s="68" t="s">
        <v>65</v>
      </c>
      <c r="E4" s="68" t="s">
        <v>77</v>
      </c>
      <c r="F4" s="68" t="s">
        <v>102</v>
      </c>
      <c r="G4" s="68"/>
      <c r="H4" s="68"/>
      <c r="I4" s="68" t="s">
        <v>103</v>
      </c>
      <c r="J4" s="68"/>
    </row>
    <row r="5" spans="1:10" ht="21" customHeight="1">
      <c r="A5" s="67"/>
      <c r="B5" s="68"/>
      <c r="C5" s="68"/>
      <c r="D5" s="68"/>
      <c r="E5" s="68"/>
      <c r="F5" s="68" t="s">
        <v>114</v>
      </c>
      <c r="G5" s="68" t="s">
        <v>204</v>
      </c>
      <c r="H5" s="68" t="s">
        <v>205</v>
      </c>
      <c r="I5" s="68" t="s">
        <v>114</v>
      </c>
      <c r="J5" s="68" t="s">
        <v>206</v>
      </c>
    </row>
    <row r="6" spans="1:10" ht="21" customHeight="1">
      <c r="A6" s="67" t="s">
        <v>66</v>
      </c>
      <c r="B6" s="68" t="s">
        <v>67</v>
      </c>
      <c r="C6" s="68" t="s">
        <v>68</v>
      </c>
      <c r="D6" s="69" t="s">
        <v>69</v>
      </c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</row>
    <row r="7" spans="1:10" ht="21" customHeight="1">
      <c r="A7" s="67"/>
      <c r="B7" s="68"/>
      <c r="C7" s="68"/>
      <c r="D7" s="69" t="s">
        <v>77</v>
      </c>
      <c r="E7" s="71">
        <f>E8+E11+E18+E23+E26</f>
        <v>956.98</v>
      </c>
      <c r="F7" s="72"/>
      <c r="G7" s="72"/>
      <c r="H7" s="72"/>
      <c r="I7" s="77"/>
      <c r="J7" s="77"/>
    </row>
    <row r="8" spans="1:10" ht="21" customHeight="1">
      <c r="A8" s="73">
        <v>201</v>
      </c>
      <c r="B8" s="74"/>
      <c r="C8" s="75"/>
      <c r="D8" s="76" t="s">
        <v>78</v>
      </c>
      <c r="E8" s="71">
        <f aca="true" t="shared" si="0" ref="E8:E10">222.07+33.38</f>
        <v>255.45</v>
      </c>
      <c r="F8" s="72"/>
      <c r="G8" s="72"/>
      <c r="H8" s="77"/>
      <c r="I8" s="77"/>
      <c r="J8" s="77"/>
    </row>
    <row r="9" spans="1:10" ht="21" customHeight="1">
      <c r="A9" s="73">
        <v>20199</v>
      </c>
      <c r="B9" s="74"/>
      <c r="C9" s="75"/>
      <c r="D9" s="76" t="s">
        <v>79</v>
      </c>
      <c r="E9" s="71">
        <f t="shared" si="0"/>
        <v>255.45</v>
      </c>
      <c r="F9" s="72"/>
      <c r="G9" s="72"/>
      <c r="H9" s="77"/>
      <c r="I9" s="77"/>
      <c r="J9" s="77"/>
    </row>
    <row r="10" spans="1:10" ht="21" customHeight="1">
      <c r="A10" s="73">
        <v>2019999</v>
      </c>
      <c r="B10" s="74"/>
      <c r="C10" s="75"/>
      <c r="D10" s="76" t="s">
        <v>80</v>
      </c>
      <c r="E10" s="71">
        <f t="shared" si="0"/>
        <v>255.45</v>
      </c>
      <c r="F10" s="72"/>
      <c r="G10" s="72"/>
      <c r="H10" s="77"/>
      <c r="I10" s="77"/>
      <c r="J10" s="77"/>
    </row>
    <row r="11" spans="1:10" ht="21" customHeight="1">
      <c r="A11" s="73">
        <v>207</v>
      </c>
      <c r="B11" s="74"/>
      <c r="C11" s="75"/>
      <c r="D11" s="76" t="s">
        <v>81</v>
      </c>
      <c r="E11" s="71">
        <v>161.18</v>
      </c>
      <c r="F11" s="72"/>
      <c r="G11" s="72"/>
      <c r="H11" s="77"/>
      <c r="I11" s="77"/>
      <c r="J11" s="77"/>
    </row>
    <row r="12" spans="1:10" ht="21" customHeight="1">
      <c r="A12" s="73">
        <v>20703</v>
      </c>
      <c r="B12" s="74"/>
      <c r="C12" s="75"/>
      <c r="D12" s="76" t="s">
        <v>82</v>
      </c>
      <c r="E12" s="71">
        <v>161.18</v>
      </c>
      <c r="F12" s="72"/>
      <c r="G12" s="72"/>
      <c r="H12" s="77"/>
      <c r="I12" s="77"/>
      <c r="J12" s="77"/>
    </row>
    <row r="13" spans="1:10" ht="21" customHeight="1">
      <c r="A13" s="73">
        <v>2070301</v>
      </c>
      <c r="B13" s="74"/>
      <c r="C13" s="75"/>
      <c r="D13" s="76" t="s">
        <v>83</v>
      </c>
      <c r="E13" s="71">
        <v>24.18</v>
      </c>
      <c r="F13" s="72"/>
      <c r="G13" s="72"/>
      <c r="H13" s="77"/>
      <c r="I13" s="77"/>
      <c r="J13" s="77"/>
    </row>
    <row r="14" spans="1:10" ht="21" customHeight="1">
      <c r="A14" s="73">
        <v>2070305</v>
      </c>
      <c r="B14" s="74"/>
      <c r="C14" s="75"/>
      <c r="D14" s="76" t="s">
        <v>84</v>
      </c>
      <c r="E14" s="71"/>
      <c r="F14" s="72"/>
      <c r="G14" s="72"/>
      <c r="H14" s="77"/>
      <c r="I14" s="77"/>
      <c r="J14" s="77"/>
    </row>
    <row r="15" spans="1:10" ht="21" customHeight="1">
      <c r="A15" s="73">
        <v>2070306</v>
      </c>
      <c r="B15" s="74"/>
      <c r="C15" s="75"/>
      <c r="D15" s="76" t="s">
        <v>85</v>
      </c>
      <c r="E15" s="71">
        <v>40</v>
      </c>
      <c r="F15" s="72"/>
      <c r="G15" s="72"/>
      <c r="H15" s="77"/>
      <c r="I15" s="77"/>
      <c r="J15" s="77"/>
    </row>
    <row r="16" spans="1:10" ht="21" customHeight="1">
      <c r="A16" s="73">
        <v>2070308</v>
      </c>
      <c r="B16" s="74"/>
      <c r="C16" s="75"/>
      <c r="D16" s="76" t="s">
        <v>86</v>
      </c>
      <c r="E16" s="71">
        <v>57</v>
      </c>
      <c r="F16" s="72"/>
      <c r="G16" s="72"/>
      <c r="H16" s="77"/>
      <c r="I16" s="77"/>
      <c r="J16" s="77"/>
    </row>
    <row r="17" spans="1:10" ht="21" customHeight="1">
      <c r="A17" s="73">
        <v>2070399</v>
      </c>
      <c r="B17" s="74"/>
      <c r="C17" s="75"/>
      <c r="D17" s="76" t="s">
        <v>87</v>
      </c>
      <c r="E17" s="27">
        <v>40</v>
      </c>
      <c r="F17" s="72"/>
      <c r="G17" s="72"/>
      <c r="H17" s="77"/>
      <c r="I17" s="77"/>
      <c r="J17" s="77"/>
    </row>
    <row r="18" spans="1:10" ht="21" customHeight="1">
      <c r="A18" s="73">
        <v>208</v>
      </c>
      <c r="B18" s="74"/>
      <c r="C18" s="75"/>
      <c r="D18" s="76" t="s">
        <v>88</v>
      </c>
      <c r="E18" s="71">
        <v>170.74</v>
      </c>
      <c r="F18" s="72"/>
      <c r="G18" s="72"/>
      <c r="H18" s="77"/>
      <c r="I18" s="77"/>
      <c r="J18" s="77"/>
    </row>
    <row r="19" spans="1:10" ht="21" customHeight="1">
      <c r="A19" s="73">
        <v>20805</v>
      </c>
      <c r="B19" s="74"/>
      <c r="C19" s="75"/>
      <c r="D19" s="76" t="s">
        <v>89</v>
      </c>
      <c r="E19" s="71"/>
      <c r="F19" s="72"/>
      <c r="G19" s="72"/>
      <c r="H19" s="77"/>
      <c r="I19" s="77"/>
      <c r="J19" s="77"/>
    </row>
    <row r="20" spans="1:10" ht="21" customHeight="1">
      <c r="A20" s="73">
        <v>2080501</v>
      </c>
      <c r="B20" s="74"/>
      <c r="C20" s="75"/>
      <c r="D20" s="76" t="s">
        <v>90</v>
      </c>
      <c r="E20" s="71">
        <v>170.74</v>
      </c>
      <c r="F20" s="72"/>
      <c r="G20" s="72"/>
      <c r="H20" s="77"/>
      <c r="I20" s="77"/>
      <c r="J20" s="77"/>
    </row>
    <row r="21" spans="1:10" ht="21" customHeight="1">
      <c r="A21" s="73">
        <v>20808</v>
      </c>
      <c r="B21" s="74"/>
      <c r="C21" s="75"/>
      <c r="D21" s="76" t="s">
        <v>91</v>
      </c>
      <c r="E21" s="71"/>
      <c r="F21" s="72"/>
      <c r="G21" s="72"/>
      <c r="H21" s="77"/>
      <c r="I21" s="77"/>
      <c r="J21" s="77"/>
    </row>
    <row r="22" spans="1:10" ht="21" customHeight="1">
      <c r="A22" s="73">
        <v>2080899</v>
      </c>
      <c r="B22" s="74"/>
      <c r="C22" s="75"/>
      <c r="D22" s="76" t="s">
        <v>92</v>
      </c>
      <c r="E22" s="71"/>
      <c r="F22" s="72"/>
      <c r="G22" s="72"/>
      <c r="H22" s="77"/>
      <c r="I22" s="77"/>
      <c r="J22" s="77"/>
    </row>
    <row r="23" spans="1:10" ht="21" customHeight="1">
      <c r="A23" s="73">
        <v>221</v>
      </c>
      <c r="B23" s="74"/>
      <c r="C23" s="75"/>
      <c r="D23" s="76" t="s">
        <v>93</v>
      </c>
      <c r="E23" s="71">
        <v>21.37</v>
      </c>
      <c r="F23" s="72"/>
      <c r="G23" s="72"/>
      <c r="H23" s="77"/>
      <c r="I23" s="77"/>
      <c r="J23" s="77"/>
    </row>
    <row r="24" spans="1:10" ht="21" customHeight="1">
      <c r="A24" s="73">
        <v>22102</v>
      </c>
      <c r="B24" s="74"/>
      <c r="C24" s="75"/>
      <c r="D24" s="76" t="s">
        <v>94</v>
      </c>
      <c r="E24" s="71"/>
      <c r="F24" s="72"/>
      <c r="G24" s="72"/>
      <c r="H24" s="77"/>
      <c r="I24" s="77"/>
      <c r="J24" s="77"/>
    </row>
    <row r="25" spans="1:10" ht="21" customHeight="1">
      <c r="A25" s="73">
        <v>2210201</v>
      </c>
      <c r="B25" s="74"/>
      <c r="C25" s="75"/>
      <c r="D25" s="76" t="s">
        <v>95</v>
      </c>
      <c r="E25" s="71">
        <v>21.37</v>
      </c>
      <c r="F25" s="72"/>
      <c r="G25" s="72"/>
      <c r="H25" s="77"/>
      <c r="I25" s="77"/>
      <c r="J25" s="77"/>
    </row>
    <row r="26" spans="1:10" ht="21" customHeight="1">
      <c r="A26" s="73">
        <v>229</v>
      </c>
      <c r="B26" s="74"/>
      <c r="C26" s="75"/>
      <c r="D26" s="76" t="s">
        <v>96</v>
      </c>
      <c r="E26" s="71">
        <f>334+E29</f>
        <v>348.24</v>
      </c>
      <c r="F26" s="72"/>
      <c r="G26" s="72"/>
      <c r="H26" s="77"/>
      <c r="I26" s="77"/>
      <c r="J26" s="77"/>
    </row>
    <row r="27" spans="1:10" ht="21" customHeight="1">
      <c r="A27" s="73">
        <v>22960</v>
      </c>
      <c r="B27" s="74"/>
      <c r="C27" s="75"/>
      <c r="D27" s="76" t="s">
        <v>97</v>
      </c>
      <c r="E27" s="71">
        <v>334</v>
      </c>
      <c r="F27" s="72"/>
      <c r="G27" s="72"/>
      <c r="H27" s="77"/>
      <c r="I27" s="77"/>
      <c r="J27" s="77"/>
    </row>
    <row r="28" spans="1:10" ht="21" customHeight="1">
      <c r="A28" s="73">
        <v>2296003</v>
      </c>
      <c r="B28" s="74"/>
      <c r="C28" s="75"/>
      <c r="D28" s="76" t="s">
        <v>98</v>
      </c>
      <c r="E28" s="71">
        <v>334</v>
      </c>
      <c r="F28" s="72"/>
      <c r="G28" s="72"/>
      <c r="H28" s="77"/>
      <c r="I28" s="77"/>
      <c r="J28" s="77"/>
    </row>
    <row r="29" spans="1:10" ht="21" customHeight="1">
      <c r="A29" s="73">
        <v>22999</v>
      </c>
      <c r="B29" s="74"/>
      <c r="C29" s="75"/>
      <c r="D29" s="76" t="s">
        <v>96</v>
      </c>
      <c r="E29" s="71">
        <v>14.24</v>
      </c>
      <c r="F29" s="72"/>
      <c r="G29" s="72"/>
      <c r="H29" s="77"/>
      <c r="I29" s="77"/>
      <c r="J29" s="77"/>
    </row>
    <row r="30" spans="1:10" ht="21" customHeight="1">
      <c r="A30" s="73">
        <v>2299901</v>
      </c>
      <c r="B30" s="74"/>
      <c r="C30" s="75"/>
      <c r="D30" s="76" t="s">
        <v>99</v>
      </c>
      <c r="E30" s="71">
        <v>14.24</v>
      </c>
      <c r="F30" s="72"/>
      <c r="G30" s="72"/>
      <c r="H30" s="77"/>
      <c r="I30" s="77"/>
      <c r="J30" s="77"/>
    </row>
  </sheetData>
  <sheetProtection/>
  <mergeCells count="35">
    <mergeCell ref="A1:J1"/>
    <mergeCell ref="A2:C2"/>
    <mergeCell ref="A3:C3"/>
    <mergeCell ref="E3:J3"/>
    <mergeCell ref="F4:H4"/>
    <mergeCell ref="I4:J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6:A7"/>
    <mergeCell ref="B6:B7"/>
    <mergeCell ref="C6:C7"/>
    <mergeCell ref="D4:D5"/>
    <mergeCell ref="E4:E5"/>
    <mergeCell ref="A4:C5"/>
  </mergeCells>
  <printOptions/>
  <pageMargins left="1.61" right="0.75" top="0.16" bottom="0.24" header="0.51" footer="0.51"/>
  <pageSetup fitToHeight="1" fitToWidth="1"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3"/>
  <sheetViews>
    <sheetView zoomScaleSheetLayoutView="100" workbookViewId="0" topLeftCell="A1">
      <selection activeCell="D2" sqref="D2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48" t="s">
        <v>207</v>
      </c>
      <c r="B1" s="48"/>
      <c r="C1" s="48"/>
      <c r="D1" s="48"/>
      <c r="E1" s="48"/>
      <c r="F1" s="48"/>
      <c r="G1" s="48"/>
      <c r="H1" s="48"/>
    </row>
    <row r="2" spans="1:8" ht="14.25">
      <c r="A2" s="49" t="s">
        <v>54</v>
      </c>
      <c r="B2" s="49"/>
      <c r="C2" s="49"/>
      <c r="D2" s="34" t="s">
        <v>2</v>
      </c>
      <c r="E2" s="50"/>
      <c r="F2" s="50"/>
      <c r="G2" s="50"/>
      <c r="H2" s="51" t="s">
        <v>3</v>
      </c>
    </row>
    <row r="3" spans="1:8" ht="33" customHeight="1">
      <c r="A3" s="52" t="s">
        <v>208</v>
      </c>
      <c r="B3" s="52" t="s">
        <v>77</v>
      </c>
      <c r="C3" s="53" t="s">
        <v>209</v>
      </c>
      <c r="D3" s="54"/>
      <c r="E3" s="54"/>
      <c r="F3" s="54"/>
      <c r="G3" s="54"/>
      <c r="H3" s="55"/>
    </row>
    <row r="4" spans="1:8" ht="33" customHeight="1">
      <c r="A4" s="56"/>
      <c r="B4" s="56"/>
      <c r="C4" s="52" t="s">
        <v>114</v>
      </c>
      <c r="D4" s="53" t="s">
        <v>210</v>
      </c>
      <c r="E4" s="55"/>
      <c r="F4" s="52" t="s">
        <v>211</v>
      </c>
      <c r="G4" s="52" t="s">
        <v>212</v>
      </c>
      <c r="H4" s="52" t="s">
        <v>213</v>
      </c>
    </row>
    <row r="5" spans="1:8" ht="33" customHeight="1">
      <c r="A5" s="57"/>
      <c r="B5" s="57"/>
      <c r="C5" s="57"/>
      <c r="D5" s="58" t="s">
        <v>214</v>
      </c>
      <c r="E5" s="58" t="s">
        <v>215</v>
      </c>
      <c r="F5" s="57"/>
      <c r="G5" s="57"/>
      <c r="H5" s="57"/>
    </row>
    <row r="6" spans="1:8" ht="33" customHeight="1">
      <c r="A6" s="59" t="s">
        <v>77</v>
      </c>
      <c r="B6" s="60">
        <f>4617998.14/10000</f>
        <v>461.79981399999997</v>
      </c>
      <c r="C6" s="61"/>
      <c r="D6" s="60">
        <f>4617998.14/10000</f>
        <v>461.79981399999997</v>
      </c>
      <c r="E6" s="61"/>
      <c r="F6" s="61"/>
      <c r="G6" s="61"/>
      <c r="H6" s="61"/>
    </row>
    <row r="7" spans="1:8" ht="33" customHeight="1">
      <c r="A7" s="59" t="s">
        <v>216</v>
      </c>
      <c r="B7" s="60">
        <v>216.28</v>
      </c>
      <c r="C7" s="61"/>
      <c r="D7" s="60">
        <v>216.28</v>
      </c>
      <c r="E7" s="59"/>
      <c r="F7" s="59"/>
      <c r="G7" s="59"/>
      <c r="H7" s="59"/>
    </row>
    <row r="8" spans="1:8" ht="33" customHeight="1">
      <c r="A8" s="59" t="s">
        <v>217</v>
      </c>
      <c r="B8" s="60">
        <v>53.41</v>
      </c>
      <c r="C8" s="61"/>
      <c r="D8" s="60">
        <v>53.41</v>
      </c>
      <c r="E8" s="59"/>
      <c r="F8" s="59"/>
      <c r="G8" s="59"/>
      <c r="H8" s="59"/>
    </row>
    <row r="9" spans="1:8" ht="33" customHeight="1">
      <c r="A9" s="59" t="s">
        <v>218</v>
      </c>
      <c r="B9" s="60">
        <v>192.11</v>
      </c>
      <c r="C9" s="61"/>
      <c r="D9" s="60">
        <v>192.11</v>
      </c>
      <c r="E9" s="59"/>
      <c r="F9" s="59"/>
      <c r="G9" s="59"/>
      <c r="H9" s="59"/>
    </row>
    <row r="10" spans="1:8" ht="33" customHeight="1">
      <c r="A10" s="59" t="s">
        <v>219</v>
      </c>
      <c r="B10" s="61"/>
      <c r="C10" s="59"/>
      <c r="D10" s="59"/>
      <c r="E10" s="59"/>
      <c r="F10" s="61"/>
      <c r="G10" s="59"/>
      <c r="H10" s="59"/>
    </row>
    <row r="11" spans="1:8" ht="33" customHeight="1">
      <c r="A11" s="59" t="s">
        <v>220</v>
      </c>
      <c r="B11" s="59"/>
      <c r="C11" s="59"/>
      <c r="D11" s="59"/>
      <c r="E11" s="59"/>
      <c r="F11" s="59"/>
      <c r="G11" s="59"/>
      <c r="H11" s="59"/>
    </row>
    <row r="12" spans="1:8" ht="33" customHeight="1">
      <c r="A12" s="59" t="s">
        <v>221</v>
      </c>
      <c r="B12" s="61"/>
      <c r="C12" s="61"/>
      <c r="D12" s="61"/>
      <c r="E12" s="59"/>
      <c r="F12" s="59"/>
      <c r="G12" s="59"/>
      <c r="H12" s="59"/>
    </row>
    <row r="13" spans="1:8" ht="33" customHeight="1">
      <c r="A13" s="59" t="s">
        <v>96</v>
      </c>
      <c r="B13" s="61"/>
      <c r="C13" s="61"/>
      <c r="D13" s="61"/>
      <c r="E13" s="59"/>
      <c r="F13" s="59"/>
      <c r="G13" s="59"/>
      <c r="H13" s="59"/>
    </row>
  </sheetData>
  <sheetProtection/>
  <mergeCells count="10">
    <mergeCell ref="A1:H1"/>
    <mergeCell ref="A2:C2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1.14" right="0.75" top="0.2" bottom="0.39" header="0.51" footer="0.51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2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22.00390625" style="29" customWidth="1"/>
    <col min="2" max="2" width="16.375" style="29" customWidth="1"/>
    <col min="3" max="3" width="13.125" style="29" customWidth="1"/>
    <col min="4" max="4" width="13.75390625" style="29" customWidth="1"/>
    <col min="5" max="5" width="14.75390625" style="30" customWidth="1"/>
    <col min="6" max="6" width="14.75390625" style="29" customWidth="1"/>
    <col min="7" max="7" width="12.75390625" style="29" customWidth="1"/>
    <col min="8" max="8" width="11.625" style="29" customWidth="1"/>
    <col min="9" max="9" width="13.125" style="30" customWidth="1"/>
    <col min="10" max="16384" width="9.00390625" style="29" customWidth="1"/>
  </cols>
  <sheetData>
    <row r="1" spans="1:10" ht="30" customHeight="1">
      <c r="A1" s="22" t="s">
        <v>222</v>
      </c>
      <c r="B1" s="22"/>
      <c r="C1" s="22"/>
      <c r="D1" s="22"/>
      <c r="E1" s="31"/>
      <c r="F1" s="22"/>
      <c r="G1" s="22"/>
      <c r="H1" s="22"/>
      <c r="I1" s="44"/>
      <c r="J1" s="45"/>
    </row>
    <row r="2" spans="1:10" s="28" customFormat="1" ht="34.5" customHeight="1">
      <c r="A2" s="32" t="s">
        <v>54</v>
      </c>
      <c r="B2" s="24"/>
      <c r="C2" s="33"/>
      <c r="D2" s="33"/>
      <c r="E2" s="34" t="s">
        <v>2</v>
      </c>
      <c r="F2" s="33"/>
      <c r="G2" s="33"/>
      <c r="I2" s="46" t="s">
        <v>3</v>
      </c>
      <c r="J2" s="33"/>
    </row>
    <row r="3" spans="1:10" ht="42" customHeight="1">
      <c r="A3" s="35" t="s">
        <v>223</v>
      </c>
      <c r="B3" s="35" t="s">
        <v>224</v>
      </c>
      <c r="C3" s="35" t="s">
        <v>209</v>
      </c>
      <c r="D3" s="35"/>
      <c r="E3" s="36"/>
      <c r="F3" s="35"/>
      <c r="G3" s="35"/>
      <c r="H3" s="35"/>
      <c r="I3" s="36" t="s">
        <v>225</v>
      </c>
      <c r="J3" s="45"/>
    </row>
    <row r="4" spans="1:10" ht="42" customHeight="1">
      <c r="A4" s="35"/>
      <c r="B4" s="35"/>
      <c r="C4" s="35" t="s">
        <v>226</v>
      </c>
      <c r="D4" s="35" t="s">
        <v>210</v>
      </c>
      <c r="E4" s="36"/>
      <c r="F4" s="35" t="s">
        <v>211</v>
      </c>
      <c r="G4" s="35" t="s">
        <v>212</v>
      </c>
      <c r="H4" s="35" t="s">
        <v>213</v>
      </c>
      <c r="I4" s="36"/>
      <c r="J4" s="45"/>
    </row>
    <row r="5" spans="1:10" ht="42" customHeight="1">
      <c r="A5" s="35"/>
      <c r="B5" s="35"/>
      <c r="C5" s="35"/>
      <c r="D5" s="37" t="s">
        <v>214</v>
      </c>
      <c r="E5" s="36" t="s">
        <v>215</v>
      </c>
      <c r="F5" s="35"/>
      <c r="G5" s="35"/>
      <c r="H5" s="35"/>
      <c r="I5" s="36"/>
      <c r="J5" s="45"/>
    </row>
    <row r="6" spans="1:10" ht="42" customHeight="1">
      <c r="A6" s="38" t="s">
        <v>224</v>
      </c>
      <c r="B6" s="39">
        <v>495.1768</v>
      </c>
      <c r="C6" s="40"/>
      <c r="D6" s="39">
        <v>137</v>
      </c>
      <c r="E6" s="39">
        <v>24.1768</v>
      </c>
      <c r="F6" s="41"/>
      <c r="G6" s="39">
        <v>334</v>
      </c>
      <c r="H6" s="40"/>
      <c r="I6" s="47"/>
      <c r="J6" s="45"/>
    </row>
    <row r="7" spans="1:10" ht="36.75" customHeight="1">
      <c r="A7" s="42" t="s">
        <v>227</v>
      </c>
      <c r="B7" s="39">
        <v>20</v>
      </c>
      <c r="C7" s="43"/>
      <c r="D7" s="39">
        <v>15</v>
      </c>
      <c r="E7" s="42"/>
      <c r="F7" s="41"/>
      <c r="G7" s="39">
        <v>5</v>
      </c>
      <c r="H7" s="40"/>
      <c r="I7" s="47"/>
      <c r="J7" s="45"/>
    </row>
    <row r="8" spans="1:10" ht="36.75" customHeight="1">
      <c r="A8" s="42" t="s">
        <v>228</v>
      </c>
      <c r="B8" s="39">
        <v>101</v>
      </c>
      <c r="C8" s="43"/>
      <c r="D8" s="39">
        <v>40</v>
      </c>
      <c r="E8" s="42"/>
      <c r="F8" s="41"/>
      <c r="G8" s="39">
        <v>61</v>
      </c>
      <c r="H8" s="40"/>
      <c r="I8" s="47"/>
      <c r="J8" s="45"/>
    </row>
    <row r="9" spans="1:10" ht="36.75" customHeight="1">
      <c r="A9" s="42" t="s">
        <v>229</v>
      </c>
      <c r="B9" s="39">
        <v>280</v>
      </c>
      <c r="C9" s="43"/>
      <c r="D9" s="39">
        <v>42</v>
      </c>
      <c r="E9" s="42"/>
      <c r="F9" s="41"/>
      <c r="G9" s="39">
        <v>238</v>
      </c>
      <c r="H9" s="40"/>
      <c r="I9" s="47"/>
      <c r="J9" s="45"/>
    </row>
    <row r="10" spans="1:10" ht="36.75" customHeight="1">
      <c r="A10" s="42" t="s">
        <v>230</v>
      </c>
      <c r="B10" s="39">
        <v>40</v>
      </c>
      <c r="C10" s="43"/>
      <c r="D10" s="39">
        <v>40</v>
      </c>
      <c r="E10" s="42"/>
      <c r="F10" s="41"/>
      <c r="G10" s="39"/>
      <c r="H10" s="40"/>
      <c r="I10" s="47"/>
      <c r="J10" s="45"/>
    </row>
    <row r="11" spans="1:10" ht="36.75" customHeight="1">
      <c r="A11" s="42" t="s">
        <v>231</v>
      </c>
      <c r="B11" s="39">
        <v>30</v>
      </c>
      <c r="C11" s="43"/>
      <c r="D11" s="39"/>
      <c r="E11" s="42"/>
      <c r="F11" s="41"/>
      <c r="G11" s="39">
        <v>30</v>
      </c>
      <c r="H11" s="40"/>
      <c r="I11" s="47"/>
      <c r="J11" s="45"/>
    </row>
    <row r="12" spans="1:10" ht="36.75" customHeight="1">
      <c r="A12" s="42" t="s">
        <v>232</v>
      </c>
      <c r="B12" s="39">
        <v>24.1768</v>
      </c>
      <c r="C12" s="43"/>
      <c r="D12" s="42"/>
      <c r="E12" s="39">
        <v>24.18</v>
      </c>
      <c r="F12" s="41"/>
      <c r="G12" s="39"/>
      <c r="H12" s="40"/>
      <c r="I12" s="47"/>
      <c r="J12" s="45"/>
    </row>
  </sheetData>
  <sheetProtection/>
  <mergeCells count="11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/>
  <pageMargins left="1.06" right="0.75" top="0.2" bottom="0.24" header="0.51" footer="0.51"/>
  <pageSetup fitToHeight="1" fitToWidth="1" horizontalDpi="600" verticalDpi="600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B9"/>
  <sheetViews>
    <sheetView zoomScaleSheetLayoutView="100" workbookViewId="0" topLeftCell="A1">
      <selection activeCell="B5" sqref="B5:B9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22" t="s">
        <v>233</v>
      </c>
      <c r="B1" s="22"/>
    </row>
    <row r="2" spans="1:2" ht="34.5" customHeight="1">
      <c r="A2" s="23" t="s">
        <v>234</v>
      </c>
      <c r="B2" s="24"/>
    </row>
    <row r="3" spans="1:2" ht="39" customHeight="1">
      <c r="A3" s="25" t="s">
        <v>56</v>
      </c>
      <c r="B3" s="25" t="s">
        <v>235</v>
      </c>
    </row>
    <row r="4" spans="1:2" ht="39" customHeight="1">
      <c r="A4" s="26" t="s">
        <v>236</v>
      </c>
      <c r="B4" s="17">
        <v>10.6</v>
      </c>
    </row>
    <row r="5" spans="1:2" ht="39" customHeight="1">
      <c r="A5" s="17" t="s">
        <v>237</v>
      </c>
      <c r="B5" s="17">
        <v>4</v>
      </c>
    </row>
    <row r="6" spans="1:2" ht="39" customHeight="1">
      <c r="A6" s="17" t="s">
        <v>238</v>
      </c>
      <c r="B6" s="17"/>
    </row>
    <row r="7" spans="1:2" ht="39" customHeight="1">
      <c r="A7" s="17" t="s">
        <v>239</v>
      </c>
      <c r="B7" s="27"/>
    </row>
    <row r="8" spans="1:2" ht="39" customHeight="1">
      <c r="A8" s="17" t="s">
        <v>240</v>
      </c>
      <c r="B8" s="27">
        <f>3.6</f>
        <v>3.6</v>
      </c>
    </row>
    <row r="9" spans="1:2" ht="39" customHeight="1">
      <c r="A9" s="17" t="s">
        <v>241</v>
      </c>
      <c r="B9" s="27">
        <v>3</v>
      </c>
    </row>
  </sheetData>
  <sheetProtection/>
  <mergeCells count="2">
    <mergeCell ref="A1:B1"/>
    <mergeCell ref="A2:B2"/>
  </mergeCells>
  <printOptions/>
  <pageMargins left="0.67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0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3" width="8.00390625" style="0" customWidth="1"/>
    <col min="4" max="4" width="31.0039062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242</v>
      </c>
      <c r="B1" s="2"/>
      <c r="C1" s="2"/>
      <c r="D1" s="2"/>
      <c r="E1" s="2"/>
      <c r="F1" s="2"/>
      <c r="G1" s="2"/>
      <c r="H1" s="2"/>
      <c r="I1" s="2"/>
      <c r="J1" s="2"/>
    </row>
    <row r="2" spans="1:10" ht="27.75" customHeight="1">
      <c r="A2" s="3" t="s">
        <v>54</v>
      </c>
      <c r="B2" s="3"/>
      <c r="C2" s="3"/>
      <c r="D2" s="4"/>
      <c r="E2" s="4"/>
      <c r="F2" s="4"/>
      <c r="G2" s="5" t="s">
        <v>243</v>
      </c>
      <c r="H2" s="4"/>
      <c r="I2" s="4"/>
      <c r="J2" s="21" t="s">
        <v>55</v>
      </c>
    </row>
    <row r="3" spans="1:10" ht="21" customHeight="1">
      <c r="A3" s="6" t="s">
        <v>202</v>
      </c>
      <c r="B3" s="7"/>
      <c r="C3" s="7"/>
      <c r="D3" s="7"/>
      <c r="E3" s="7" t="s">
        <v>203</v>
      </c>
      <c r="F3" s="7"/>
      <c r="G3" s="7"/>
      <c r="H3" s="7"/>
      <c r="I3" s="7"/>
      <c r="J3" s="7"/>
    </row>
    <row r="4" spans="1:10" ht="21" customHeight="1">
      <c r="A4" s="8" t="s">
        <v>64</v>
      </c>
      <c r="B4" s="9"/>
      <c r="C4" s="9"/>
      <c r="D4" s="9" t="s">
        <v>65</v>
      </c>
      <c r="E4" s="9" t="s">
        <v>77</v>
      </c>
      <c r="F4" s="9" t="s">
        <v>102</v>
      </c>
      <c r="G4" s="9"/>
      <c r="H4" s="9"/>
      <c r="I4" s="9" t="s">
        <v>103</v>
      </c>
      <c r="J4" s="9"/>
    </row>
    <row r="5" spans="1:10" ht="21" customHeight="1">
      <c r="A5" s="8"/>
      <c r="B5" s="9"/>
      <c r="C5" s="9"/>
      <c r="D5" s="9"/>
      <c r="E5" s="9"/>
      <c r="F5" s="9" t="s">
        <v>114</v>
      </c>
      <c r="G5" s="9" t="s">
        <v>204</v>
      </c>
      <c r="H5" s="9" t="s">
        <v>205</v>
      </c>
      <c r="I5" s="9" t="s">
        <v>114</v>
      </c>
      <c r="J5" s="9" t="s">
        <v>206</v>
      </c>
    </row>
    <row r="6" spans="1:10" ht="21" customHeigh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ht="21" customHeight="1">
      <c r="A7" s="8" t="s">
        <v>66</v>
      </c>
      <c r="B7" s="9" t="s">
        <v>67</v>
      </c>
      <c r="C7" s="9" t="s">
        <v>68</v>
      </c>
      <c r="D7" s="9" t="s">
        <v>69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</row>
    <row r="8" spans="1:10" ht="21" customHeight="1">
      <c r="A8" s="11"/>
      <c r="B8" s="12"/>
      <c r="C8" s="12"/>
      <c r="D8" s="12" t="s">
        <v>77</v>
      </c>
      <c r="E8" s="13">
        <v>334</v>
      </c>
      <c r="F8" s="13"/>
      <c r="G8" s="13"/>
      <c r="H8" s="13"/>
      <c r="I8" s="13">
        <v>334</v>
      </c>
      <c r="J8" s="13"/>
    </row>
    <row r="9" spans="1:10" ht="21" customHeight="1">
      <c r="A9" s="14">
        <v>229</v>
      </c>
      <c r="B9" s="15"/>
      <c r="C9" s="16"/>
      <c r="D9" s="17" t="s">
        <v>96</v>
      </c>
      <c r="E9" s="13">
        <v>334</v>
      </c>
      <c r="F9" s="17"/>
      <c r="G9" s="17"/>
      <c r="H9" s="17"/>
      <c r="I9" s="13">
        <v>334</v>
      </c>
      <c r="J9" s="17"/>
    </row>
    <row r="10" spans="1:10" ht="21" customHeight="1">
      <c r="A10" s="14">
        <v>22960</v>
      </c>
      <c r="B10" s="15"/>
      <c r="C10" s="16"/>
      <c r="D10" s="17" t="s">
        <v>97</v>
      </c>
      <c r="E10" s="13">
        <v>334</v>
      </c>
      <c r="F10" s="17"/>
      <c r="G10" s="17"/>
      <c r="H10" s="17"/>
      <c r="I10" s="13">
        <v>334</v>
      </c>
      <c r="J10" s="17"/>
    </row>
    <row r="11" spans="1:10" ht="21" customHeight="1">
      <c r="A11" s="14">
        <v>2296003</v>
      </c>
      <c r="B11" s="15"/>
      <c r="C11" s="16"/>
      <c r="D11" s="17" t="s">
        <v>98</v>
      </c>
      <c r="E11" s="13">
        <v>334</v>
      </c>
      <c r="F11" s="17"/>
      <c r="G11" s="17"/>
      <c r="H11" s="17"/>
      <c r="I11" s="13">
        <v>334</v>
      </c>
      <c r="J11" s="17"/>
    </row>
    <row r="12" spans="1:10" ht="21" customHeight="1">
      <c r="A12" s="18"/>
      <c r="B12" s="19"/>
      <c r="C12" s="20"/>
      <c r="D12" s="17"/>
      <c r="E12" s="17"/>
      <c r="F12" s="17"/>
      <c r="G12" s="17"/>
      <c r="H12" s="17"/>
      <c r="I12" s="17"/>
      <c r="J12" s="17"/>
    </row>
    <row r="13" spans="1:10" ht="21" customHeight="1">
      <c r="A13" s="18"/>
      <c r="B13" s="19"/>
      <c r="C13" s="20"/>
      <c r="D13" s="17"/>
      <c r="E13" s="17"/>
      <c r="F13" s="17"/>
      <c r="G13" s="17"/>
      <c r="H13" s="17"/>
      <c r="I13" s="17"/>
      <c r="J13" s="17"/>
    </row>
    <row r="14" spans="1:10" ht="21" customHeight="1">
      <c r="A14" s="18"/>
      <c r="B14" s="19"/>
      <c r="C14" s="20"/>
      <c r="D14" s="17"/>
      <c r="E14" s="17"/>
      <c r="F14" s="17"/>
      <c r="G14" s="17"/>
      <c r="H14" s="17"/>
      <c r="I14" s="17"/>
      <c r="J14" s="17"/>
    </row>
    <row r="15" spans="1:10" ht="21" customHeight="1">
      <c r="A15" s="18"/>
      <c r="B15" s="19"/>
      <c r="C15" s="20"/>
      <c r="D15" s="17"/>
      <c r="E15" s="17"/>
      <c r="F15" s="17"/>
      <c r="G15" s="17"/>
      <c r="H15" s="17"/>
      <c r="I15" s="17"/>
      <c r="J15" s="17"/>
    </row>
    <row r="16" spans="1:10" ht="21" customHeight="1">
      <c r="A16" s="18"/>
      <c r="B16" s="19"/>
      <c r="C16" s="20"/>
      <c r="D16" s="17"/>
      <c r="E16" s="17"/>
      <c r="F16" s="17"/>
      <c r="G16" s="17"/>
      <c r="H16" s="17"/>
      <c r="I16" s="17"/>
      <c r="J16" s="17"/>
    </row>
    <row r="17" spans="1:10" ht="21" customHeight="1">
      <c r="A17" s="18"/>
      <c r="B17" s="19"/>
      <c r="C17" s="20"/>
      <c r="D17" s="17"/>
      <c r="E17" s="17"/>
      <c r="F17" s="17"/>
      <c r="G17" s="17"/>
      <c r="H17" s="17"/>
      <c r="I17" s="17"/>
      <c r="J17" s="17"/>
    </row>
    <row r="18" spans="1:10" ht="21" customHeight="1">
      <c r="A18" s="18"/>
      <c r="B18" s="19"/>
      <c r="C18" s="20"/>
      <c r="D18" s="17"/>
      <c r="E18" s="17"/>
      <c r="F18" s="17"/>
      <c r="G18" s="17"/>
      <c r="H18" s="17"/>
      <c r="I18" s="17"/>
      <c r="J18" s="17"/>
    </row>
    <row r="19" spans="1:10" ht="21" customHeight="1">
      <c r="A19" s="18"/>
      <c r="B19" s="19"/>
      <c r="C19" s="20"/>
      <c r="D19" s="17"/>
      <c r="E19" s="17"/>
      <c r="F19" s="17"/>
      <c r="G19" s="17"/>
      <c r="H19" s="17"/>
      <c r="I19" s="17"/>
      <c r="J19" s="17"/>
    </row>
    <row r="20" spans="1:10" ht="21" customHeight="1">
      <c r="A20" s="18"/>
      <c r="B20" s="19"/>
      <c r="C20" s="20"/>
      <c r="D20" s="17"/>
      <c r="E20" s="17"/>
      <c r="F20" s="17"/>
      <c r="G20" s="17"/>
      <c r="H20" s="17"/>
      <c r="I20" s="17"/>
      <c r="J20" s="17"/>
    </row>
  </sheetData>
  <sheetProtection/>
  <mergeCells count="29">
    <mergeCell ref="A1:J1"/>
    <mergeCell ref="A2:C2"/>
    <mergeCell ref="A3:D3"/>
    <mergeCell ref="E3:J3"/>
    <mergeCell ref="F4:H4"/>
    <mergeCell ref="I4:J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/>
  <pageMargins left="0.75" right="0.75" top="0.28" bottom="0.51" header="0.51" footer="0.51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2003-05-14T00:35:27Z</cp:lastPrinted>
  <dcterms:created xsi:type="dcterms:W3CDTF">2011-09-13T11:12:31Z</dcterms:created>
  <dcterms:modified xsi:type="dcterms:W3CDTF">2016-07-05T08:43:08Z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