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3-1" sheetId="1" r:id="rId1"/>
  </sheets>
  <calcPr calcId="144525"/>
</workbook>
</file>

<file path=xl/sharedStrings.xml><?xml version="1.0" encoding="utf-8"?>
<sst xmlns="http://schemas.openxmlformats.org/spreadsheetml/2006/main" count="70" uniqueCount="49">
  <si>
    <t>附件1</t>
  </si>
  <si>
    <t>2023年普通高中教育免学杂费补助明细表</t>
  </si>
  <si>
    <t>计算单位：人、元</t>
  </si>
  <si>
    <t>地区</t>
  </si>
  <si>
    <t>具体实施单位</t>
  </si>
  <si>
    <t>基础数据</t>
  </si>
  <si>
    <t>2022年需省级以上资金</t>
  </si>
  <si>
    <t>2023年预算需省级以上资金</t>
  </si>
  <si>
    <t>韶财科教[2021]131号预算安排2022年资金</t>
  </si>
  <si>
    <t>清回资金</t>
  </si>
  <si>
    <t>核定全年安排的省级以上资金</t>
  </si>
  <si>
    <t>韶财科教[2022]166号已安排省级以上资金</t>
  </si>
  <si>
    <t>此次安排省级以上资金</t>
  </si>
  <si>
    <t>备注</t>
  </si>
  <si>
    <t>2022年春季学期资助人数</t>
  </si>
  <si>
    <t>2022年秋季学期资助人数</t>
  </si>
  <si>
    <t>2023年预算资助人数</t>
  </si>
  <si>
    <t>省级以上财政分担比例（%）</t>
  </si>
  <si>
    <t>合计</t>
  </si>
  <si>
    <t>其中：中央资金</t>
  </si>
  <si>
    <t>其中：省级资金</t>
  </si>
  <si>
    <t>小计</t>
  </si>
  <si>
    <t>其中：省级资金（用中央资金置换）</t>
  </si>
  <si>
    <t>普通学生</t>
  </si>
  <si>
    <t>残疾学生</t>
  </si>
  <si>
    <t>A</t>
  </si>
  <si>
    <t>B</t>
  </si>
  <si>
    <t>F</t>
  </si>
  <si>
    <t>G</t>
  </si>
  <si>
    <t>H</t>
  </si>
  <si>
    <t>I</t>
  </si>
  <si>
    <t>J</t>
  </si>
  <si>
    <t>K</t>
  </si>
  <si>
    <t>L</t>
  </si>
  <si>
    <t>C</t>
  </si>
  <si>
    <t>D</t>
  </si>
  <si>
    <t>E</t>
  </si>
  <si>
    <t>G=C+D-E-F</t>
  </si>
  <si>
    <t>M=G-J</t>
  </si>
  <si>
    <t>N</t>
  </si>
  <si>
    <t>O</t>
  </si>
  <si>
    <t>P</t>
  </si>
  <si>
    <t>韶关市</t>
  </si>
  <si>
    <t>韶关市本级</t>
  </si>
  <si>
    <t>浈江区</t>
  </si>
  <si>
    <t>曲江区</t>
  </si>
  <si>
    <t>始兴县</t>
  </si>
  <si>
    <t>新丰县</t>
  </si>
  <si>
    <t>乐昌市</t>
  </si>
</sst>
</file>

<file path=xl/styles.xml><?xml version="1.0" encoding="utf-8"?>
<styleSheet xmlns="http://schemas.openxmlformats.org/spreadsheetml/2006/main">
  <numFmts count="8">
    <numFmt numFmtId="176" formatCode="#,##0_ ;[Red]\-#,##0\ "/>
    <numFmt numFmtId="177" formatCode="0_ "/>
    <numFmt numFmtId="178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_ ;[Red]\-#,##0.0\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4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方正姚体"/>
      <charset val="134"/>
    </font>
    <font>
      <b/>
      <sz val="14"/>
      <color theme="1"/>
      <name val="方正姚体"/>
      <charset val="134"/>
    </font>
    <font>
      <sz val="12"/>
      <color theme="1"/>
      <name val="方正姚体"/>
      <charset val="134"/>
    </font>
    <font>
      <sz val="12"/>
      <name val="幼圆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name val="方正姚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0" fontId="29" fillId="0" borderId="0">
      <alignment vertical="center"/>
    </xf>
    <xf numFmtId="0" fontId="32" fillId="0" borderId="0"/>
    <xf numFmtId="0" fontId="29" fillId="0" borderId="0">
      <alignment vertical="center"/>
    </xf>
    <xf numFmtId="0" fontId="19" fillId="0" borderId="0"/>
    <xf numFmtId="0" fontId="19" fillId="0" borderId="0">
      <alignment vertical="center"/>
    </xf>
    <xf numFmtId="0" fontId="32" fillId="0" borderId="0"/>
    <xf numFmtId="0" fontId="19" fillId="0" borderId="0"/>
    <xf numFmtId="0" fontId="14" fillId="23" borderId="0" applyNumberFormat="false" applyBorder="false" applyAlignment="false" applyProtection="false">
      <alignment vertical="center"/>
    </xf>
    <xf numFmtId="0" fontId="19" fillId="0" borderId="0"/>
    <xf numFmtId="0" fontId="15" fillId="2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3" fillId="25" borderId="12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30" fillId="11" borderId="12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5" fillId="31" borderId="0" applyNumberFormat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19" fillId="0" borderId="0"/>
    <xf numFmtId="0" fontId="15" fillId="16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6" fillId="13" borderId="10" applyNumberFormat="false" applyAlignment="false" applyProtection="false">
      <alignment vertical="center"/>
    </xf>
    <xf numFmtId="0" fontId="25" fillId="11" borderId="9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/>
    <xf numFmtId="0" fontId="15" fillId="2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6" borderId="8" applyNumberFormat="false" applyFon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9" fillId="0" borderId="0"/>
    <xf numFmtId="0" fontId="14" fillId="26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34" fillId="0" borderId="13" applyNumberFormat="false" applyFill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6" applyFont="true" applyFill="true" applyBorder="true" applyAlignment="true">
      <alignment horizontal="center" vertical="center" wrapText="true"/>
    </xf>
    <xf numFmtId="176" fontId="8" fillId="0" borderId="1" xfId="6" applyNumberFormat="true" applyFont="true" applyFill="true" applyBorder="true" applyAlignment="true">
      <alignment horizontal="center" vertical="center" wrapText="true"/>
    </xf>
    <xf numFmtId="0" fontId="9" fillId="0" borderId="1" xfId="6" applyFont="true" applyFill="true" applyBorder="true" applyAlignment="true">
      <alignment horizontal="left" vertical="center" wrapText="true"/>
    </xf>
    <xf numFmtId="176" fontId="9" fillId="0" borderId="1" xfId="2" applyNumberFormat="true" applyFont="true" applyFill="true" applyBorder="true" applyAlignment="true">
      <alignment horizontal="right" vertical="center" wrapText="true"/>
    </xf>
    <xf numFmtId="176" fontId="9" fillId="0" borderId="1" xfId="6" applyNumberFormat="true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9" fontId="7" fillId="0" borderId="1" xfId="0" applyNumberFormat="true" applyFont="true" applyFill="true" applyBorder="true" applyAlignment="true">
      <alignment horizontal="center" vertical="center" wrapText="true"/>
    </xf>
    <xf numFmtId="9" fontId="8" fillId="0" borderId="1" xfId="6" applyNumberFormat="true" applyFont="true" applyFill="true" applyBorder="true" applyAlignment="true">
      <alignment horizontal="center" vertical="center" wrapText="true"/>
    </xf>
    <xf numFmtId="9" fontId="10" fillId="0" borderId="1" xfId="17" applyNumberFormat="true" applyFont="true" applyFill="true" applyBorder="true" applyAlignment="true" applyProtection="true">
      <alignment horizontal="center" vertical="center" wrapText="true"/>
    </xf>
    <xf numFmtId="176" fontId="10" fillId="0" borderId="1" xfId="2" applyNumberFormat="true" applyFont="true" applyFill="true" applyBorder="true" applyAlignment="true">
      <alignment horizontal="right" vertical="center" wrapText="true"/>
    </xf>
    <xf numFmtId="3" fontId="11" fillId="0" borderId="0" xfId="0" applyNumberFormat="true" applyFont="true" applyBorder="true" applyAlignment="true">
      <alignment horizontal="center" vertical="center"/>
    </xf>
    <xf numFmtId="178" fontId="12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1" xfId="6" applyFont="true" applyFill="true" applyBorder="true" applyAlignment="true">
      <alignment horizontal="right" vertical="center" wrapText="true"/>
    </xf>
    <xf numFmtId="0" fontId="9" fillId="0" borderId="1" xfId="6" applyFont="true" applyFill="true" applyBorder="true" applyAlignment="true">
      <alignment horizontal="right" vertical="center" wrapText="true"/>
    </xf>
  </cellXfs>
  <cellStyles count="61">
    <cellStyle name="常规" xfId="0" builtinId="0"/>
    <cellStyle name="常规_附件2_11" xfId="1"/>
    <cellStyle name="样式 1" xfId="2"/>
    <cellStyle name="常规_附件2_10" xfId="3"/>
    <cellStyle name="常规_越秀" xfId="4"/>
    <cellStyle name="常规 2" xfId="5"/>
    <cellStyle name="常规_2011年秋季学期广东省普通高中国家助学金安排表" xfId="6"/>
    <cellStyle name="常规_附件2_3" xfId="7"/>
    <cellStyle name="60% - 强调文字颜色 6" xfId="8" builtinId="52"/>
    <cellStyle name="常规_附件2_8" xfId="9"/>
    <cellStyle name="20% - 强调文字颜色 4" xfId="10" builtinId="42"/>
    <cellStyle name="强调文字颜色 4" xfId="11" builtinId="41"/>
    <cellStyle name="输入" xfId="12" builtinId="20"/>
    <cellStyle name="40% - 强调文字颜色 3" xfId="13" builtinId="39"/>
    <cellStyle name="20% - 强调文字颜色 3" xfId="14" builtinId="38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强调文字颜色 2" xfId="20" builtinId="33"/>
    <cellStyle name="60% - 强调文字颜色 1" xfId="21" builtinId="32"/>
    <cellStyle name="60% - 强调文字颜色 4" xfId="22" builtinId="44"/>
    <cellStyle name="计算" xfId="23" builtinId="22"/>
    <cellStyle name="强调文字颜色 1" xfId="24" builtinId="29"/>
    <cellStyle name="适中" xfId="25" builtinId="28"/>
    <cellStyle name="常规_附件2_9" xfId="26"/>
    <cellStyle name="20% - 强调文字颜色 5" xfId="27" builtinId="46"/>
    <cellStyle name="好" xfId="28" builtinId="26"/>
    <cellStyle name="常规_附件2_5" xfId="29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常规_附件2_6" xfId="37"/>
    <cellStyle name="20% - 强调文字颜色 2" xfId="38" builtinId="34"/>
    <cellStyle name="标题 4" xfId="39" builtinId="19"/>
    <cellStyle name="货币[0]" xfId="40" builtinId="7"/>
    <cellStyle name="40% - 强调文字颜色 4" xfId="41" builtinId="43"/>
    <cellStyle name="千位分隔" xfId="42" builtinId="3"/>
    <cellStyle name="已访问的超链接" xfId="43" builtinId="9"/>
    <cellStyle name="标题" xfId="44" builtinId="15"/>
    <cellStyle name="40% - 强调文字颜色 2" xfId="45" builtinId="3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常规_附件2_1" xfId="50"/>
    <cellStyle name="强调文字颜色 5" xfId="51" builtinId="45"/>
    <cellStyle name="40% - 强调文字颜色 6" xfId="52" builtinId="51"/>
    <cellStyle name="超链接" xfId="53" builtinId="8"/>
    <cellStyle name="千位分隔[0]" xfId="54" builtinId="6"/>
    <cellStyle name="标题 2" xfId="55" builtinId="17"/>
    <cellStyle name="40% - 强调文字颜色 5" xfId="56" builtinId="47"/>
    <cellStyle name="标题 3" xfId="57" builtinId="18"/>
    <cellStyle name="强调文字颜色 6" xfId="58" builtinId="49"/>
    <cellStyle name="40% - 强调文字颜色 1" xfId="59" builtinId="31"/>
    <cellStyle name="链接单元格" xfId="6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4"/>
  <sheetViews>
    <sheetView tabSelected="1" workbookViewId="0">
      <selection activeCell="W1" sqref="W1"/>
    </sheetView>
  </sheetViews>
  <sheetFormatPr defaultColWidth="8.89166666666667" defaultRowHeight="13.5"/>
  <cols>
    <col min="1" max="1" width="11.5" customWidth="true"/>
    <col min="2" max="9" width="15.775" hidden="true" customWidth="true"/>
    <col min="10" max="10" width="13.125" customWidth="true"/>
    <col min="11" max="11" width="11.875" customWidth="true"/>
    <col min="12" max="12" width="12.375" customWidth="true"/>
    <col min="13" max="13" width="7.125" customWidth="true"/>
    <col min="14" max="14" width="12.25" customWidth="true"/>
    <col min="15" max="15" width="11.125" customWidth="true"/>
    <col min="16" max="16" width="13.875" customWidth="true"/>
    <col min="17" max="17" width="11.625" customWidth="true"/>
    <col min="18" max="18" width="9.375" customWidth="true"/>
    <col min="19" max="19" width="10.25" customWidth="true"/>
    <col min="20" max="20" width="15.775" customWidth="true"/>
    <col min="21" max="21" width="8.5" customWidth="true"/>
    <col min="22" max="22" width="13.375" customWidth="true"/>
    <col min="23" max="23" width="6.375" customWidth="true"/>
  </cols>
  <sheetData>
    <row r="1" ht="15.75" spans="1:1">
      <c r="A1" s="2" t="s">
        <v>0</v>
      </c>
    </row>
    <row r="2" ht="30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1.75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5"/>
      <c r="O3" s="25"/>
      <c r="P3" s="25"/>
      <c r="Q3" s="25"/>
      <c r="R3" s="25"/>
      <c r="S3" s="25"/>
      <c r="T3" s="25"/>
      <c r="U3" s="25"/>
      <c r="V3" s="32" t="s">
        <v>2</v>
      </c>
      <c r="W3" s="32"/>
    </row>
    <row r="4" ht="39" customHeight="true" spans="1:23">
      <c r="A4" s="5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  <c r="J4" s="15" t="s">
        <v>6</v>
      </c>
      <c r="K4" s="16" t="s">
        <v>7</v>
      </c>
      <c r="L4" s="15" t="s">
        <v>8</v>
      </c>
      <c r="M4" s="15" t="s">
        <v>9</v>
      </c>
      <c r="N4" s="26" t="s">
        <v>10</v>
      </c>
      <c r="O4" s="26"/>
      <c r="P4" s="26"/>
      <c r="Q4" s="26" t="s">
        <v>11</v>
      </c>
      <c r="R4" s="26"/>
      <c r="S4" s="26"/>
      <c r="T4" s="26" t="s">
        <v>12</v>
      </c>
      <c r="U4" s="26"/>
      <c r="V4" s="26"/>
      <c r="W4" s="33" t="s">
        <v>13</v>
      </c>
    </row>
    <row r="5" ht="60" customHeight="true" spans="1:23">
      <c r="A5" s="5"/>
      <c r="B5" s="5"/>
      <c r="C5" s="7" t="s">
        <v>14</v>
      </c>
      <c r="D5" s="7"/>
      <c r="E5" s="7" t="s">
        <v>15</v>
      </c>
      <c r="F5" s="7"/>
      <c r="G5" s="7" t="s">
        <v>16</v>
      </c>
      <c r="H5" s="7"/>
      <c r="I5" s="17" t="s">
        <v>17</v>
      </c>
      <c r="J5" s="15"/>
      <c r="K5" s="18"/>
      <c r="L5" s="15"/>
      <c r="M5" s="15"/>
      <c r="N5" s="27" t="s">
        <v>18</v>
      </c>
      <c r="O5" s="27" t="s">
        <v>19</v>
      </c>
      <c r="P5" s="27" t="s">
        <v>20</v>
      </c>
      <c r="Q5" s="29" t="s">
        <v>21</v>
      </c>
      <c r="R5" s="29" t="s">
        <v>19</v>
      </c>
      <c r="S5" s="29" t="s">
        <v>20</v>
      </c>
      <c r="T5" s="29" t="s">
        <v>21</v>
      </c>
      <c r="U5" s="29" t="s">
        <v>19</v>
      </c>
      <c r="V5" s="29" t="s">
        <v>22</v>
      </c>
      <c r="W5" s="33"/>
    </row>
    <row r="6" ht="23" customHeight="true" spans="1:23">
      <c r="A6" s="5"/>
      <c r="B6" s="5"/>
      <c r="C6" s="7" t="s">
        <v>23</v>
      </c>
      <c r="D6" s="7" t="s">
        <v>24</v>
      </c>
      <c r="E6" s="7" t="s">
        <v>23</v>
      </c>
      <c r="F6" s="7" t="s">
        <v>24</v>
      </c>
      <c r="G6" s="7" t="s">
        <v>23</v>
      </c>
      <c r="H6" s="7" t="s">
        <v>24</v>
      </c>
      <c r="I6" s="19"/>
      <c r="J6" s="15"/>
      <c r="K6" s="20"/>
      <c r="L6" s="15"/>
      <c r="M6" s="15"/>
      <c r="N6" s="27"/>
      <c r="O6" s="27"/>
      <c r="P6" s="27"/>
      <c r="Q6" s="30"/>
      <c r="R6" s="30"/>
      <c r="S6" s="30"/>
      <c r="T6" s="30"/>
      <c r="U6" s="30"/>
      <c r="V6" s="30"/>
      <c r="W6" s="33"/>
    </row>
    <row r="7" ht="24" customHeight="true" spans="1:23">
      <c r="A7" s="8" t="s">
        <v>25</v>
      </c>
      <c r="B7" s="8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  <c r="K7" s="9" t="s">
        <v>35</v>
      </c>
      <c r="L7" s="21" t="s">
        <v>36</v>
      </c>
      <c r="M7" s="21" t="s">
        <v>27</v>
      </c>
      <c r="N7" s="28" t="s">
        <v>37</v>
      </c>
      <c r="O7" s="28" t="s">
        <v>29</v>
      </c>
      <c r="P7" s="28" t="s">
        <v>30</v>
      </c>
      <c r="Q7" s="31" t="s">
        <v>31</v>
      </c>
      <c r="R7" s="31" t="s">
        <v>32</v>
      </c>
      <c r="S7" s="31" t="s">
        <v>33</v>
      </c>
      <c r="T7" s="31" t="s">
        <v>38</v>
      </c>
      <c r="U7" s="31" t="s">
        <v>39</v>
      </c>
      <c r="V7" s="31" t="s">
        <v>40</v>
      </c>
      <c r="W7" s="34" t="s">
        <v>41</v>
      </c>
    </row>
    <row r="8" s="1" customFormat="true" ht="28" customHeight="true" spans="1:23">
      <c r="A8" s="10" t="s">
        <v>18</v>
      </c>
      <c r="B8" s="10" t="s">
        <v>42</v>
      </c>
      <c r="C8" s="11">
        <f t="shared" ref="C8:H8" si="0">SUM(C9:C14)</f>
        <v>535</v>
      </c>
      <c r="D8" s="11">
        <f t="shared" si="0"/>
        <v>56</v>
      </c>
      <c r="E8" s="11">
        <f t="shared" si="0"/>
        <v>486</v>
      </c>
      <c r="F8" s="11">
        <f t="shared" si="0"/>
        <v>41</v>
      </c>
      <c r="G8" s="11">
        <f t="shared" si="0"/>
        <v>554</v>
      </c>
      <c r="H8" s="11">
        <f t="shared" si="0"/>
        <v>58</v>
      </c>
      <c r="I8" s="22"/>
      <c r="J8" s="11">
        <f t="shared" ref="J8:V8" si="1">SUM(J9:J14)</f>
        <v>1243530</v>
      </c>
      <c r="K8" s="11">
        <f t="shared" si="1"/>
        <v>1367056</v>
      </c>
      <c r="L8" s="11">
        <f t="shared" si="1"/>
        <v>1259150</v>
      </c>
      <c r="M8" s="11">
        <f t="shared" si="1"/>
        <v>0</v>
      </c>
      <c r="N8" s="11">
        <f t="shared" si="1"/>
        <v>1351436</v>
      </c>
      <c r="O8" s="11">
        <f t="shared" si="1"/>
        <v>0</v>
      </c>
      <c r="P8" s="11">
        <f t="shared" si="1"/>
        <v>1351436</v>
      </c>
      <c r="Q8" s="11">
        <f t="shared" si="1"/>
        <v>1367056</v>
      </c>
      <c r="R8" s="11">
        <f t="shared" si="1"/>
        <v>0</v>
      </c>
      <c r="S8" s="11">
        <f t="shared" si="1"/>
        <v>1367056</v>
      </c>
      <c r="T8" s="11">
        <f t="shared" si="1"/>
        <v>-15620</v>
      </c>
      <c r="U8" s="11">
        <f t="shared" si="1"/>
        <v>0</v>
      </c>
      <c r="V8" s="11">
        <f t="shared" si="1"/>
        <v>-15620</v>
      </c>
      <c r="W8" s="35"/>
    </row>
    <row r="9" ht="33" customHeight="true" spans="1:23">
      <c r="A9" s="12" t="s">
        <v>43</v>
      </c>
      <c r="B9" s="12" t="s">
        <v>43</v>
      </c>
      <c r="C9" s="13">
        <v>130</v>
      </c>
      <c r="D9" s="13">
        <v>17</v>
      </c>
      <c r="E9" s="14">
        <v>117</v>
      </c>
      <c r="F9" s="13">
        <v>11</v>
      </c>
      <c r="G9" s="14">
        <v>123</v>
      </c>
      <c r="H9" s="14">
        <v>13</v>
      </c>
      <c r="I9" s="23">
        <v>0.85</v>
      </c>
      <c r="J9" s="13">
        <f t="shared" ref="J8:J14" si="2">ROUND((C9*1250+D9*1925+E9*1250+F9*1925)*I9,0)</f>
        <v>308253</v>
      </c>
      <c r="K9" s="13">
        <f t="shared" ref="K8:K14" si="3">ROUND((G9*2500+H9*3850)*I9,0)</f>
        <v>303918</v>
      </c>
      <c r="L9" s="24">
        <v>323213</v>
      </c>
      <c r="M9" s="24"/>
      <c r="N9" s="13">
        <f t="shared" ref="N8:N14" si="4">ROUND(J9+K9-L9-M9,0)</f>
        <v>288958</v>
      </c>
      <c r="O9" s="14">
        <v>0</v>
      </c>
      <c r="P9" s="13">
        <f t="shared" ref="P8:P14" si="5">N9-O9</f>
        <v>288958</v>
      </c>
      <c r="Q9" s="14">
        <v>303918</v>
      </c>
      <c r="R9" s="14">
        <v>0</v>
      </c>
      <c r="S9" s="14">
        <v>303918</v>
      </c>
      <c r="T9" s="13">
        <f t="shared" ref="T9:V9" si="6">N9-Q9</f>
        <v>-14960</v>
      </c>
      <c r="U9" s="13">
        <f t="shared" si="6"/>
        <v>0</v>
      </c>
      <c r="V9" s="13">
        <f t="shared" si="6"/>
        <v>-14960</v>
      </c>
      <c r="W9" s="36"/>
    </row>
    <row r="10" ht="28" customHeight="true" spans="1:23">
      <c r="A10" s="12" t="s">
        <v>44</v>
      </c>
      <c r="B10" s="12" t="s">
        <v>44</v>
      </c>
      <c r="C10" s="13">
        <v>0</v>
      </c>
      <c r="D10" s="13">
        <v>0</v>
      </c>
      <c r="E10" s="14">
        <v>0</v>
      </c>
      <c r="F10" s="13">
        <v>0</v>
      </c>
      <c r="G10" s="14">
        <v>0</v>
      </c>
      <c r="H10" s="14">
        <v>0</v>
      </c>
      <c r="I10" s="23">
        <v>0.85</v>
      </c>
      <c r="J10" s="13">
        <f t="shared" si="2"/>
        <v>0</v>
      </c>
      <c r="K10" s="13">
        <f t="shared" si="3"/>
        <v>0</v>
      </c>
      <c r="L10" s="24">
        <v>0</v>
      </c>
      <c r="M10" s="24"/>
      <c r="N10" s="13">
        <f t="shared" si="4"/>
        <v>0</v>
      </c>
      <c r="O10" s="14">
        <v>0</v>
      </c>
      <c r="P10" s="13">
        <f t="shared" si="5"/>
        <v>0</v>
      </c>
      <c r="Q10" s="14">
        <v>0</v>
      </c>
      <c r="R10" s="14">
        <v>0</v>
      </c>
      <c r="S10" s="14">
        <v>0</v>
      </c>
      <c r="T10" s="13">
        <f t="shared" ref="T10:V10" si="7">N10-Q10</f>
        <v>0</v>
      </c>
      <c r="U10" s="13">
        <f t="shared" si="7"/>
        <v>0</v>
      </c>
      <c r="V10" s="13">
        <f t="shared" si="7"/>
        <v>0</v>
      </c>
      <c r="W10" s="36"/>
    </row>
    <row r="11" ht="28" customHeight="true" spans="1:23">
      <c r="A11" s="12" t="s">
        <v>45</v>
      </c>
      <c r="B11" s="12" t="s">
        <v>45</v>
      </c>
      <c r="C11" s="13">
        <v>58</v>
      </c>
      <c r="D11" s="13">
        <v>7</v>
      </c>
      <c r="E11" s="14">
        <v>53</v>
      </c>
      <c r="F11" s="13">
        <v>7</v>
      </c>
      <c r="G11" s="14">
        <v>72</v>
      </c>
      <c r="H11" s="14">
        <v>9</v>
      </c>
      <c r="I11" s="23">
        <v>0.85</v>
      </c>
      <c r="J11" s="13">
        <f t="shared" si="2"/>
        <v>140845</v>
      </c>
      <c r="K11" s="13">
        <f t="shared" si="3"/>
        <v>182453</v>
      </c>
      <c r="L11" s="24">
        <v>148283</v>
      </c>
      <c r="M11" s="24"/>
      <c r="N11" s="13">
        <f t="shared" si="4"/>
        <v>175015</v>
      </c>
      <c r="O11" s="14">
        <v>0</v>
      </c>
      <c r="P11" s="13">
        <f t="shared" si="5"/>
        <v>175015</v>
      </c>
      <c r="Q11" s="14">
        <v>182453</v>
      </c>
      <c r="R11" s="14">
        <v>0</v>
      </c>
      <c r="S11" s="14">
        <v>182453</v>
      </c>
      <c r="T11" s="13">
        <f t="shared" ref="T11:V11" si="8">N11-Q11</f>
        <v>-7438</v>
      </c>
      <c r="U11" s="13">
        <f t="shared" si="8"/>
        <v>0</v>
      </c>
      <c r="V11" s="13">
        <f t="shared" si="8"/>
        <v>-7438</v>
      </c>
      <c r="W11" s="36"/>
    </row>
    <row r="12" ht="28" customHeight="true" spans="1:23">
      <c r="A12" s="12" t="s">
        <v>46</v>
      </c>
      <c r="B12" s="12" t="s">
        <v>46</v>
      </c>
      <c r="C12" s="13">
        <v>72</v>
      </c>
      <c r="D12" s="13">
        <v>8</v>
      </c>
      <c r="E12" s="14">
        <v>61</v>
      </c>
      <c r="F12" s="13">
        <v>7</v>
      </c>
      <c r="G12" s="14">
        <v>70</v>
      </c>
      <c r="H12" s="14">
        <v>10</v>
      </c>
      <c r="I12" s="23">
        <v>0.85</v>
      </c>
      <c r="J12" s="13">
        <f t="shared" si="2"/>
        <v>165856</v>
      </c>
      <c r="K12" s="13">
        <f t="shared" si="3"/>
        <v>181475</v>
      </c>
      <c r="L12" s="24">
        <v>165283</v>
      </c>
      <c r="M12" s="24"/>
      <c r="N12" s="13">
        <f t="shared" si="4"/>
        <v>182048</v>
      </c>
      <c r="O12" s="14">
        <v>0</v>
      </c>
      <c r="P12" s="13">
        <f t="shared" si="5"/>
        <v>182048</v>
      </c>
      <c r="Q12" s="14">
        <v>181475</v>
      </c>
      <c r="R12" s="14">
        <v>0</v>
      </c>
      <c r="S12" s="14">
        <v>181475</v>
      </c>
      <c r="T12" s="13">
        <f t="shared" ref="T12:V12" si="9">N12-Q12</f>
        <v>573</v>
      </c>
      <c r="U12" s="13">
        <f t="shared" si="9"/>
        <v>0</v>
      </c>
      <c r="V12" s="13">
        <f t="shared" si="9"/>
        <v>573</v>
      </c>
      <c r="W12" s="36"/>
    </row>
    <row r="13" ht="28" customHeight="true" spans="1:23">
      <c r="A13" s="12" t="s">
        <v>47</v>
      </c>
      <c r="B13" s="12" t="s">
        <v>47</v>
      </c>
      <c r="C13" s="13">
        <v>114</v>
      </c>
      <c r="D13" s="13">
        <v>7</v>
      </c>
      <c r="E13" s="14">
        <v>111</v>
      </c>
      <c r="F13" s="13">
        <v>5</v>
      </c>
      <c r="G13" s="14">
        <v>130</v>
      </c>
      <c r="H13" s="14">
        <v>10</v>
      </c>
      <c r="I13" s="23">
        <v>0.85</v>
      </c>
      <c r="J13" s="13">
        <f t="shared" si="2"/>
        <v>258698</v>
      </c>
      <c r="K13" s="13">
        <f t="shared" si="3"/>
        <v>308975</v>
      </c>
      <c r="L13" s="24">
        <v>260908</v>
      </c>
      <c r="M13" s="24"/>
      <c r="N13" s="13">
        <f t="shared" si="4"/>
        <v>306765</v>
      </c>
      <c r="O13" s="14">
        <v>0</v>
      </c>
      <c r="P13" s="13">
        <f t="shared" si="5"/>
        <v>306765</v>
      </c>
      <c r="Q13" s="14">
        <v>308975</v>
      </c>
      <c r="R13" s="14">
        <v>0</v>
      </c>
      <c r="S13" s="14">
        <v>308975</v>
      </c>
      <c r="T13" s="13">
        <f t="shared" ref="T13:V13" si="10">N13-Q13</f>
        <v>-2210</v>
      </c>
      <c r="U13" s="13">
        <f t="shared" si="10"/>
        <v>0</v>
      </c>
      <c r="V13" s="13">
        <f t="shared" si="10"/>
        <v>-2210</v>
      </c>
      <c r="W13" s="36"/>
    </row>
    <row r="14" ht="28" customHeight="true" spans="1:23">
      <c r="A14" s="12" t="s">
        <v>48</v>
      </c>
      <c r="B14" s="12" t="s">
        <v>48</v>
      </c>
      <c r="C14" s="13">
        <v>161</v>
      </c>
      <c r="D14" s="13">
        <v>17</v>
      </c>
      <c r="E14" s="14">
        <v>144</v>
      </c>
      <c r="F14" s="13">
        <v>11</v>
      </c>
      <c r="G14" s="14">
        <v>159</v>
      </c>
      <c r="H14" s="14">
        <v>16</v>
      </c>
      <c r="I14" s="23">
        <v>0.85</v>
      </c>
      <c r="J14" s="13">
        <f t="shared" si="2"/>
        <v>369878</v>
      </c>
      <c r="K14" s="13">
        <f t="shared" si="3"/>
        <v>390235</v>
      </c>
      <c r="L14" s="24">
        <v>361463</v>
      </c>
      <c r="M14" s="24"/>
      <c r="N14" s="13">
        <f t="shared" si="4"/>
        <v>398650</v>
      </c>
      <c r="O14" s="14">
        <v>0</v>
      </c>
      <c r="P14" s="13">
        <f t="shared" si="5"/>
        <v>398650</v>
      </c>
      <c r="Q14" s="14">
        <v>390235</v>
      </c>
      <c r="R14" s="14">
        <v>0</v>
      </c>
      <c r="S14" s="14">
        <v>390235</v>
      </c>
      <c r="T14" s="13">
        <f t="shared" ref="T14:V14" si="11">N14-Q14</f>
        <v>8415</v>
      </c>
      <c r="U14" s="13">
        <f t="shared" si="11"/>
        <v>0</v>
      </c>
      <c r="V14" s="13">
        <f t="shared" si="11"/>
        <v>8415</v>
      </c>
      <c r="W14" s="36"/>
    </row>
  </sheetData>
  <mergeCells count="26">
    <mergeCell ref="A2:W2"/>
    <mergeCell ref="V3:W3"/>
    <mergeCell ref="C4:I4"/>
    <mergeCell ref="N4:P4"/>
    <mergeCell ref="Q4:S4"/>
    <mergeCell ref="T4:V4"/>
    <mergeCell ref="C5:D5"/>
    <mergeCell ref="E5:F5"/>
    <mergeCell ref="G5:H5"/>
    <mergeCell ref="A4:A6"/>
    <mergeCell ref="B4:B6"/>
    <mergeCell ref="I5:I6"/>
    <mergeCell ref="J4:J6"/>
    <mergeCell ref="K4:K6"/>
    <mergeCell ref="L4:L6"/>
    <mergeCell ref="M4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4:W6"/>
  </mergeCells>
  <printOptions horizontalCentered="true"/>
  <pageMargins left="0.196527777777778" right="0.275" top="1" bottom="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张延彬</dc:creator>
  <cp:lastModifiedBy>user</cp:lastModifiedBy>
  <dcterms:created xsi:type="dcterms:W3CDTF">2023-06-02T16:08:00Z</dcterms:created>
  <dcterms:modified xsi:type="dcterms:W3CDTF">2023-06-25T10:24:40Z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