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市本级" sheetId="9" r:id="rId1"/>
  </sheets>
  <definedNames>
    <definedName name="_xlnm.Print_Area" localSheetId="0">市本级!$A$1:$T$14</definedName>
    <definedName name="_xlnm.Print_Titles" localSheetId="0">市本级!$3:$6</definedName>
    <definedName name="_xlnm._FilterDatabase" localSheetId="0" hidden="1">市本级!$A$7:$IG$10</definedName>
  </definedNames>
  <calcPr calcId="144525" concurrentCalc="0"/>
</workbook>
</file>

<file path=xl/sharedStrings.xml><?xml version="1.0" encoding="utf-8"?>
<sst xmlns="http://schemas.openxmlformats.org/spreadsheetml/2006/main" count="38" uniqueCount="29">
  <si>
    <t>附件1</t>
  </si>
  <si>
    <t>2023年城乡义务教育公用经费补助资金明细表（市直学校）</t>
  </si>
  <si>
    <t>地区</t>
  </si>
  <si>
    <t>城乡义务教育公用经费</t>
  </si>
  <si>
    <t>义务教育随班就读公用经费补助金额（元）</t>
  </si>
  <si>
    <t>应抵扣以前年度待清算中省资金</t>
  </si>
  <si>
    <t>本次实际下达
（元）</t>
  </si>
  <si>
    <t>备注</t>
  </si>
  <si>
    <t>2021-2022学年城乡义务教育学校在校生（人）</t>
  </si>
  <si>
    <t>补助标准
（元/人）</t>
  </si>
  <si>
    <t>应提前下达2023年城乡义务教育公用经费总额（万元）（按2021年学生人数）</t>
  </si>
  <si>
    <t>合计</t>
  </si>
  <si>
    <t>其中：省财政（含中央）分担</t>
  </si>
  <si>
    <t>市级应配套资金</t>
  </si>
  <si>
    <t>小学</t>
  </si>
  <si>
    <t>初中</t>
  </si>
  <si>
    <t>总计</t>
  </si>
  <si>
    <r>
      <rPr>
        <sz val="12"/>
        <rFont val="MS Gothic"/>
        <charset val="134"/>
      </rPr>
      <t>其中：中央</t>
    </r>
    <r>
      <rPr>
        <sz val="12"/>
        <rFont val="宋体"/>
        <charset val="134"/>
      </rPr>
      <t>资</t>
    </r>
    <r>
      <rPr>
        <sz val="12"/>
        <rFont val="MS Gothic"/>
        <charset val="134"/>
      </rPr>
      <t>金</t>
    </r>
  </si>
  <si>
    <r>
      <rPr>
        <sz val="12"/>
        <rFont val="MS Gothic"/>
        <charset val="134"/>
      </rPr>
      <t>其中：省</t>
    </r>
    <r>
      <rPr>
        <sz val="12"/>
        <rFont val="宋体"/>
        <charset val="134"/>
      </rPr>
      <t>级资</t>
    </r>
    <r>
      <rPr>
        <sz val="12"/>
        <rFont val="MS Gothic"/>
        <charset val="134"/>
      </rPr>
      <t>金</t>
    </r>
  </si>
  <si>
    <t>其中：市级资金</t>
  </si>
  <si>
    <t>小计</t>
  </si>
  <si>
    <t>其中：随班就读人数</t>
  </si>
  <si>
    <t>韶关市第一中学</t>
  </si>
  <si>
    <t>广东北江中学</t>
  </si>
  <si>
    <t>韶关市田家炳中学</t>
  </si>
  <si>
    <t>韶州中学</t>
  </si>
  <si>
    <t>广东北江实验学校</t>
  </si>
  <si>
    <t>广东韶关实验中学</t>
  </si>
  <si>
    <t>广东韶关实验小学</t>
  </si>
</sst>
</file>

<file path=xl/styles.xml><?xml version="1.0" encoding="utf-8"?>
<styleSheet xmlns="http://schemas.openxmlformats.org/spreadsheetml/2006/main">
  <numFmts count="8">
    <numFmt numFmtId="176" formatCode="#,##0_ "/>
    <numFmt numFmtId="177" formatCode="0.00_ "/>
    <numFmt numFmtId="178" formatCode="#,##0.00_ "/>
    <numFmt numFmtId="179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sz val="20"/>
      <color indexed="8"/>
      <name val="方正小标宋简体"/>
      <charset val="134"/>
    </font>
    <font>
      <sz val="11"/>
      <name val="宋体"/>
      <charset val="134"/>
    </font>
    <font>
      <sz val="11"/>
      <color indexed="8"/>
      <name val="宋体"/>
      <charset val="134"/>
      <scheme val="major"/>
    </font>
    <font>
      <sz val="11"/>
      <color indexed="8"/>
      <name val="宋体"/>
      <charset val="134"/>
    </font>
    <font>
      <sz val="20"/>
      <name val="方正小标宋简体"/>
      <charset val="134"/>
    </font>
    <font>
      <sz val="12"/>
      <name val="MS Gothic"/>
      <charset val="134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450666829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2" fillId="0" borderId="0">
      <alignment vertical="center"/>
    </xf>
    <xf numFmtId="0" fontId="12" fillId="10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1" fillId="15" borderId="12" applyNumberFormat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2" fillId="13" borderId="12" applyNumberFormat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28" fillId="32" borderId="13" applyNumberFormat="false" applyAlignment="false" applyProtection="false">
      <alignment vertical="center"/>
    </xf>
    <xf numFmtId="0" fontId="18" fillId="13" borderId="10" applyNumberFormat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0" fillId="7" borderId="9" applyNumberFormat="false" applyFont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true" applyFill="true" applyAlignment="true"/>
    <xf numFmtId="0" fontId="1" fillId="0" borderId="0" xfId="0" applyFont="true" applyFill="true" applyAlignment="true">
      <alignment horizontal="center"/>
    </xf>
    <xf numFmtId="0" fontId="2" fillId="0" borderId="0" xfId="1" applyFill="true" applyAlignment="true">
      <alignment horizontal="center" vertical="center" wrapText="true"/>
    </xf>
    <xf numFmtId="0" fontId="0" fillId="2" borderId="0" xfId="0" applyFill="true">
      <alignment vertical="center"/>
    </xf>
    <xf numFmtId="0" fontId="2" fillId="0" borderId="0" xfId="1" applyFill="true" applyAlignment="true">
      <alignment horizontal="center" vertical="center"/>
    </xf>
    <xf numFmtId="179" fontId="1" fillId="0" borderId="0" xfId="0" applyNumberFormat="true" applyFont="true" applyFill="true" applyAlignment="true">
      <alignment horizontal="right" vertical="center"/>
    </xf>
    <xf numFmtId="179" fontId="2" fillId="0" borderId="0" xfId="1" applyNumberFormat="true" applyFill="true" applyAlignment="true">
      <alignment horizontal="right" vertical="center"/>
    </xf>
    <xf numFmtId="0" fontId="1" fillId="0" borderId="0" xfId="0" applyFont="true" applyFill="true" applyAlignment="true">
      <alignment vertical="center"/>
    </xf>
    <xf numFmtId="0" fontId="3" fillId="0" borderId="0" xfId="0" applyFont="true" applyFill="true" applyAlignment="true">
      <alignment vertical="center" wrapText="true"/>
    </xf>
    <xf numFmtId="0" fontId="0" fillId="0" borderId="0" xfId="0" applyFill="true">
      <alignment vertical="center"/>
    </xf>
    <xf numFmtId="0" fontId="4" fillId="0" borderId="0" xfId="1" applyFont="true" applyFill="true" applyAlignment="true">
      <alignment horizontal="left" vertical="center"/>
    </xf>
    <xf numFmtId="0" fontId="5" fillId="0" borderId="1" xfId="0" applyFont="true" applyFill="true" applyBorder="true" applyAlignment="true">
      <alignment horizontal="center" vertical="center"/>
    </xf>
    <xf numFmtId="179" fontId="5" fillId="0" borderId="1" xfId="0" applyNumberFormat="true" applyFont="true" applyFill="true" applyBorder="true" applyAlignment="true">
      <alignment horizontal="right" vertical="center"/>
    </xf>
    <xf numFmtId="0" fontId="6" fillId="0" borderId="2" xfId="1" applyFont="true" applyFill="true" applyBorder="true" applyAlignment="true">
      <alignment horizontal="center" vertical="center"/>
    </xf>
    <xf numFmtId="179" fontId="7" fillId="0" borderId="3" xfId="0" applyNumberFormat="true" applyFont="true" applyFill="true" applyBorder="true" applyAlignment="true">
      <alignment horizontal="center" vertical="center"/>
    </xf>
    <xf numFmtId="0" fontId="6" fillId="0" borderId="4" xfId="1" applyFont="true" applyFill="true" applyBorder="true" applyAlignment="true">
      <alignment horizontal="center" vertical="center"/>
    </xf>
    <xf numFmtId="179" fontId="6" fillId="0" borderId="3" xfId="0" applyNumberFormat="true" applyFont="true" applyFill="true" applyBorder="true" applyAlignment="true">
      <alignment horizontal="center" vertical="center" wrapText="true"/>
    </xf>
    <xf numFmtId="0" fontId="6" fillId="0" borderId="5" xfId="1" applyFont="true" applyFill="true" applyBorder="true" applyAlignment="true">
      <alignment horizontal="center" vertical="center"/>
    </xf>
    <xf numFmtId="0" fontId="2" fillId="2" borderId="3" xfId="1" applyFill="true" applyBorder="true" applyAlignment="true">
      <alignment horizontal="center" vertical="center"/>
    </xf>
    <xf numFmtId="179" fontId="1" fillId="2" borderId="3" xfId="0" applyNumberFormat="true" applyFont="true" applyFill="true" applyBorder="true" applyAlignment="true">
      <alignment horizontal="right" vertical="center"/>
    </xf>
    <xf numFmtId="0" fontId="8" fillId="0" borderId="3" xfId="0" applyNumberFormat="true" applyFont="true" applyFill="true" applyBorder="true" applyAlignment="true" applyProtection="true"/>
    <xf numFmtId="179" fontId="1" fillId="0" borderId="3" xfId="0" applyNumberFormat="true" applyFont="true" applyFill="true" applyBorder="true" applyAlignment="true">
      <alignment horizontal="right" vertical="center"/>
    </xf>
    <xf numFmtId="179" fontId="2" fillId="0" borderId="3" xfId="1" applyNumberFormat="true" applyFill="true" applyBorder="true" applyAlignment="true">
      <alignment horizontal="right" vertical="center"/>
    </xf>
    <xf numFmtId="177" fontId="7" fillId="0" borderId="3" xfId="0" applyNumberFormat="true" applyFont="true" applyFill="true" applyBorder="true" applyAlignment="true">
      <alignment horizontal="center" vertical="center" wrapText="true"/>
    </xf>
    <xf numFmtId="178" fontId="6" fillId="0" borderId="3" xfId="0" applyNumberFormat="true" applyFont="true" applyFill="true" applyBorder="true" applyAlignment="true">
      <alignment horizontal="center" vertical="center" wrapText="true"/>
    </xf>
    <xf numFmtId="176" fontId="1" fillId="2" borderId="3" xfId="0" applyNumberFormat="true" applyFont="true" applyFill="true" applyBorder="true" applyAlignment="true">
      <alignment horizontal="right" vertical="center"/>
    </xf>
    <xf numFmtId="176" fontId="1" fillId="0" borderId="3" xfId="0" applyNumberFormat="true" applyFont="true" applyFill="true" applyBorder="true" applyAlignment="true">
      <alignment horizontal="right" vertical="center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0" fontId="6" fillId="0" borderId="3" xfId="1" applyNumberFormat="true" applyFont="true" applyFill="true" applyBorder="true" applyAlignment="true">
      <alignment horizontal="center" vertical="center" wrapText="true"/>
    </xf>
    <xf numFmtId="177" fontId="7" fillId="0" borderId="4" xfId="0" applyNumberFormat="true" applyFont="true" applyFill="true" applyBorder="true" applyAlignment="true">
      <alignment horizontal="center" vertical="center" wrapText="true"/>
    </xf>
    <xf numFmtId="0" fontId="2" fillId="0" borderId="3" xfId="1" applyNumberFormat="true" applyFont="true" applyFill="true" applyBorder="true" applyAlignment="true">
      <alignment horizontal="center" vertical="center" wrapText="true"/>
    </xf>
    <xf numFmtId="177" fontId="7" fillId="0" borderId="5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2" fillId="0" borderId="2" xfId="1" applyFont="true" applyFill="true" applyBorder="true" applyAlignment="true">
      <alignment horizontal="center" vertical="center" wrapText="true"/>
    </xf>
    <xf numFmtId="0" fontId="2" fillId="0" borderId="4" xfId="1" applyFont="true" applyFill="true" applyBorder="true" applyAlignment="true">
      <alignment horizontal="center" vertical="center" wrapText="true"/>
    </xf>
    <xf numFmtId="0" fontId="10" fillId="0" borderId="3" xfId="1" applyNumberFormat="true" applyFont="true" applyFill="true" applyBorder="true" applyAlignment="true">
      <alignment horizontal="center" vertical="center" wrapText="true"/>
    </xf>
    <xf numFmtId="0" fontId="2" fillId="0" borderId="5" xfId="1" applyFont="true" applyFill="true" applyBorder="true" applyAlignment="true">
      <alignment horizontal="center" vertical="center" wrapText="true"/>
    </xf>
    <xf numFmtId="0" fontId="3" fillId="2" borderId="3" xfId="0" applyFont="true" applyFill="true" applyBorder="true" applyAlignment="true">
      <alignment vertical="center" wrapText="true"/>
    </xf>
    <xf numFmtId="176" fontId="3" fillId="0" borderId="3" xfId="0" applyNumberFormat="true" applyFont="true" applyFill="true" applyBorder="true" applyAlignment="true">
      <alignment vertical="center" wrapText="true"/>
    </xf>
    <xf numFmtId="0" fontId="3" fillId="0" borderId="3" xfId="0" applyFont="true" applyFill="true" applyBorder="true" applyAlignment="true">
      <alignment vertical="center" wrapText="true"/>
    </xf>
    <xf numFmtId="0" fontId="2" fillId="0" borderId="0" xfId="1" applyFill="true">
      <alignment vertical="center"/>
    </xf>
    <xf numFmtId="0" fontId="1" fillId="2" borderId="0" xfId="0" applyFont="true" applyFill="true" applyAlignment="true">
      <alignment vertical="center"/>
    </xf>
    <xf numFmtId="0" fontId="8" fillId="0" borderId="3" xfId="0" applyNumberFormat="true" applyFont="true" applyFill="true" applyBorder="true" applyAlignment="true" applyProtection="true" quotePrefix="true"/>
  </cellXfs>
  <cellStyles count="51">
    <cellStyle name="常规" xfId="0" builtinId="0"/>
    <cellStyle name="常规_2012年全省义务教育在校生数情况表(报省财政厅）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常规_单位信息表" xfId="29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B19"/>
  <sheetViews>
    <sheetView tabSelected="1" workbookViewId="0">
      <pane ySplit="6" topLeftCell="A7" activePane="bottomLeft" state="frozen"/>
      <selection/>
      <selection pane="bottomLeft" activeCell="J15" sqref="J15"/>
    </sheetView>
  </sheetViews>
  <sheetFormatPr defaultColWidth="9" defaultRowHeight="15.75"/>
  <cols>
    <col min="1" max="1" width="18.5" style="5" customWidth="true"/>
    <col min="2" max="2" width="9.75" style="6" customWidth="true"/>
    <col min="3" max="5" width="6.875" style="6" customWidth="true"/>
    <col min="6" max="6" width="7" style="6" customWidth="true"/>
    <col min="7" max="7" width="7" style="7" customWidth="true"/>
    <col min="8" max="8" width="7.25" style="7" customWidth="true"/>
    <col min="9" max="9" width="12" style="6" customWidth="true"/>
    <col min="10" max="11" width="11.75" style="6" customWidth="true"/>
    <col min="12" max="12" width="9.5" style="6" customWidth="true"/>
    <col min="13" max="13" width="8.125" style="8" customWidth="true"/>
    <col min="14" max="15" width="10.625" style="8" customWidth="true"/>
    <col min="16" max="16" width="11.75" style="8" customWidth="true"/>
    <col min="17" max="17" width="10.875" style="8" customWidth="true"/>
    <col min="18" max="18" width="11.25" style="8" customWidth="true"/>
    <col min="19" max="19" width="11.25" style="9" customWidth="true"/>
    <col min="20" max="20" width="6.375" style="9" customWidth="true"/>
    <col min="21" max="21" width="9" style="8"/>
    <col min="22" max="22" width="12.625" style="8"/>
    <col min="23" max="236" width="9" style="8"/>
    <col min="237" max="16384" width="9" style="10"/>
  </cols>
  <sheetData>
    <row r="1" ht="28" customHeight="true" spans="1:1">
      <c r="A1" s="11" t="s">
        <v>0</v>
      </c>
    </row>
    <row r="2" s="1" customFormat="true" ht="51.75" customHeight="true" spans="1:235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2"/>
      <c r="N2" s="12"/>
      <c r="O2" s="12"/>
      <c r="P2" s="12"/>
      <c r="Q2" s="12"/>
      <c r="R2" s="12"/>
      <c r="S2" s="33"/>
      <c r="T2" s="33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</row>
    <row r="3" s="2" customFormat="true" ht="48" customHeight="true" spans="1:235">
      <c r="A3" s="14" t="s">
        <v>2</v>
      </c>
      <c r="B3" s="15" t="s">
        <v>3</v>
      </c>
      <c r="C3" s="15"/>
      <c r="D3" s="15"/>
      <c r="E3" s="15"/>
      <c r="F3" s="15"/>
      <c r="G3" s="15"/>
      <c r="H3" s="15"/>
      <c r="I3" s="15"/>
      <c r="J3" s="15"/>
      <c r="K3" s="15"/>
      <c r="L3" s="24" t="s">
        <v>4</v>
      </c>
      <c r="M3" s="24"/>
      <c r="N3" s="24"/>
      <c r="O3" s="28" t="s">
        <v>5</v>
      </c>
      <c r="P3" s="29" t="s">
        <v>6</v>
      </c>
      <c r="Q3" s="29"/>
      <c r="R3" s="29"/>
      <c r="S3" s="29"/>
      <c r="T3" s="34" t="s">
        <v>7</v>
      </c>
      <c r="U3" s="5"/>
      <c r="V3" s="8"/>
      <c r="W3" s="8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</row>
    <row r="4" s="2" customFormat="true" ht="45" customHeight="true" spans="1:235">
      <c r="A4" s="16"/>
      <c r="B4" s="17" t="s">
        <v>8</v>
      </c>
      <c r="C4" s="17"/>
      <c r="D4" s="17"/>
      <c r="E4" s="17"/>
      <c r="F4" s="17"/>
      <c r="G4" s="17" t="s">
        <v>9</v>
      </c>
      <c r="H4" s="17"/>
      <c r="I4" s="25" t="s">
        <v>10</v>
      </c>
      <c r="J4" s="17"/>
      <c r="K4" s="17"/>
      <c r="L4" s="25" t="s">
        <v>11</v>
      </c>
      <c r="M4" s="25" t="s">
        <v>12</v>
      </c>
      <c r="N4" s="25" t="s">
        <v>13</v>
      </c>
      <c r="O4" s="30"/>
      <c r="P4" s="29"/>
      <c r="Q4" s="29"/>
      <c r="R4" s="29"/>
      <c r="S4" s="29"/>
      <c r="T4" s="35"/>
      <c r="U4" s="5"/>
      <c r="V4" s="8"/>
      <c r="W4" s="8"/>
      <c r="X4" s="8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</row>
    <row r="5" s="3" customFormat="true" ht="30" customHeight="true" spans="1:24">
      <c r="A5" s="16"/>
      <c r="B5" s="17" t="s">
        <v>11</v>
      </c>
      <c r="C5" s="17" t="s">
        <v>14</v>
      </c>
      <c r="D5" s="17"/>
      <c r="E5" s="17" t="s">
        <v>15</v>
      </c>
      <c r="F5" s="17"/>
      <c r="G5" s="17" t="s">
        <v>14</v>
      </c>
      <c r="H5" s="17" t="s">
        <v>15</v>
      </c>
      <c r="I5" s="25" t="s">
        <v>11</v>
      </c>
      <c r="J5" s="17" t="s">
        <v>12</v>
      </c>
      <c r="K5" s="17" t="s">
        <v>13</v>
      </c>
      <c r="L5" s="25"/>
      <c r="M5" s="25"/>
      <c r="N5" s="25"/>
      <c r="O5" s="30"/>
      <c r="P5" s="31" t="s">
        <v>16</v>
      </c>
      <c r="Q5" s="36" t="s">
        <v>17</v>
      </c>
      <c r="R5" s="36" t="s">
        <v>18</v>
      </c>
      <c r="S5" s="36" t="s">
        <v>19</v>
      </c>
      <c r="T5" s="35"/>
      <c r="V5" s="8"/>
      <c r="W5" s="8"/>
      <c r="X5" s="8"/>
    </row>
    <row r="6" s="3" customFormat="true" ht="59" customHeight="true" spans="1:24">
      <c r="A6" s="18"/>
      <c r="B6" s="17"/>
      <c r="C6" s="17" t="s">
        <v>20</v>
      </c>
      <c r="D6" s="17" t="s">
        <v>21</v>
      </c>
      <c r="E6" s="17" t="s">
        <v>20</v>
      </c>
      <c r="F6" s="17" t="s">
        <v>21</v>
      </c>
      <c r="G6" s="17"/>
      <c r="H6" s="17"/>
      <c r="I6" s="25"/>
      <c r="J6" s="17"/>
      <c r="K6" s="17"/>
      <c r="L6" s="25"/>
      <c r="M6" s="25"/>
      <c r="N6" s="25"/>
      <c r="O6" s="32"/>
      <c r="P6" s="31"/>
      <c r="Q6" s="36"/>
      <c r="R6" s="36"/>
      <c r="S6" s="36"/>
      <c r="T6" s="37"/>
      <c r="V6" s="8"/>
      <c r="W6" s="8"/>
      <c r="X6" s="8"/>
    </row>
    <row r="7" s="4" customFormat="true" ht="30" customHeight="true" spans="1:236">
      <c r="A7" s="19" t="s">
        <v>11</v>
      </c>
      <c r="B7" s="20">
        <f>SUM(B8:B14)</f>
        <v>14719</v>
      </c>
      <c r="C7" s="20">
        <f>SUM(C8:C14)</f>
        <v>2457</v>
      </c>
      <c r="D7" s="20">
        <f>SUM(D8:D14)</f>
        <v>0</v>
      </c>
      <c r="E7" s="20">
        <f>SUM(E8:E14)</f>
        <v>12262</v>
      </c>
      <c r="F7" s="20">
        <f>SUM(F8:F14)</f>
        <v>19</v>
      </c>
      <c r="G7" s="20"/>
      <c r="H7" s="20"/>
      <c r="I7" s="26">
        <f t="shared" ref="I7:S7" si="0">SUM(I8:I14)</f>
        <v>26736450</v>
      </c>
      <c r="J7" s="26">
        <f t="shared" si="0"/>
        <v>16040000</v>
      </c>
      <c r="K7" s="26">
        <f t="shared" si="0"/>
        <v>10696450</v>
      </c>
      <c r="L7" s="26">
        <f t="shared" si="0"/>
        <v>37050</v>
      </c>
      <c r="M7" s="26">
        <f t="shared" si="0"/>
        <v>20000</v>
      </c>
      <c r="N7" s="26">
        <f t="shared" si="0"/>
        <v>17050</v>
      </c>
      <c r="O7" s="26">
        <f t="shared" si="0"/>
        <v>-308210</v>
      </c>
      <c r="P7" s="26">
        <f t="shared" si="0"/>
        <v>26391190</v>
      </c>
      <c r="Q7" s="26">
        <f t="shared" si="0"/>
        <v>6310000</v>
      </c>
      <c r="R7" s="26">
        <f t="shared" si="0"/>
        <v>9710000</v>
      </c>
      <c r="S7" s="26">
        <f t="shared" si="0"/>
        <v>10371190</v>
      </c>
      <c r="T7" s="38"/>
      <c r="U7" s="42"/>
      <c r="V7" s="8"/>
      <c r="W7" s="8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</row>
    <row r="8" ht="25" customHeight="true" spans="1:20">
      <c r="A8" s="43" t="s">
        <v>22</v>
      </c>
      <c r="B8" s="22">
        <f t="shared" ref="B8:B14" si="1">C8+E8</f>
        <v>3338</v>
      </c>
      <c r="C8" s="22"/>
      <c r="D8" s="22"/>
      <c r="E8" s="22">
        <v>3338</v>
      </c>
      <c r="F8" s="22">
        <v>2</v>
      </c>
      <c r="G8" s="23">
        <v>1150</v>
      </c>
      <c r="H8" s="23">
        <v>1950</v>
      </c>
      <c r="I8" s="27">
        <f t="shared" ref="I8:I14" si="2">C8*G8+E8*H8</f>
        <v>6509100</v>
      </c>
      <c r="J8" s="27">
        <v>3904560</v>
      </c>
      <c r="K8" s="27">
        <f t="shared" ref="K8:K14" si="3">I8-J8</f>
        <v>2604540</v>
      </c>
      <c r="L8" s="27">
        <f>D8*G8+F8*H8</f>
        <v>3900</v>
      </c>
      <c r="M8" s="27">
        <v>2000</v>
      </c>
      <c r="N8" s="27">
        <f>L8-M8</f>
        <v>1900</v>
      </c>
      <c r="O8" s="27"/>
      <c r="P8" s="27">
        <f t="shared" ref="P8:P14" si="4">C8*G8+E8*H8-L8+O8</f>
        <v>6505200</v>
      </c>
      <c r="Q8" s="27">
        <v>1550000</v>
      </c>
      <c r="R8" s="27">
        <f t="shared" ref="R8:R14" si="5">J8-M8-Q8</f>
        <v>2352560</v>
      </c>
      <c r="S8" s="39">
        <f t="shared" ref="S8:S14" si="6">P8-Q8-R8</f>
        <v>2602640</v>
      </c>
      <c r="T8" s="40"/>
    </row>
    <row r="9" ht="25" customHeight="true" spans="1:20">
      <c r="A9" s="43" t="s">
        <v>23</v>
      </c>
      <c r="B9" s="22">
        <f t="shared" si="1"/>
        <v>1150</v>
      </c>
      <c r="C9" s="22"/>
      <c r="D9" s="22"/>
      <c r="E9" s="22">
        <v>1150</v>
      </c>
      <c r="F9" s="22">
        <v>1</v>
      </c>
      <c r="G9" s="23">
        <v>1150</v>
      </c>
      <c r="H9" s="23">
        <v>1950</v>
      </c>
      <c r="I9" s="27">
        <f t="shared" si="2"/>
        <v>2242500</v>
      </c>
      <c r="J9" s="27">
        <f>I9*0.6</f>
        <v>1345500</v>
      </c>
      <c r="K9" s="27">
        <f t="shared" si="3"/>
        <v>897000</v>
      </c>
      <c r="L9" s="27">
        <f>D9*G9+F9*H9</f>
        <v>1950</v>
      </c>
      <c r="M9" s="27">
        <v>1000</v>
      </c>
      <c r="N9" s="27">
        <f>L9-M9</f>
        <v>950</v>
      </c>
      <c r="O9" s="27"/>
      <c r="P9" s="27">
        <f t="shared" si="4"/>
        <v>2240550</v>
      </c>
      <c r="Q9" s="27">
        <v>550000</v>
      </c>
      <c r="R9" s="27">
        <f t="shared" si="5"/>
        <v>794500</v>
      </c>
      <c r="S9" s="39">
        <f t="shared" si="6"/>
        <v>896050</v>
      </c>
      <c r="T9" s="40"/>
    </row>
    <row r="10" ht="25" customHeight="true" spans="1:20">
      <c r="A10" s="43" t="s">
        <v>24</v>
      </c>
      <c r="B10" s="22">
        <f t="shared" si="1"/>
        <v>1479</v>
      </c>
      <c r="C10" s="22"/>
      <c r="D10" s="22"/>
      <c r="E10" s="22">
        <v>1479</v>
      </c>
      <c r="F10" s="22">
        <v>14</v>
      </c>
      <c r="G10" s="23">
        <v>1150</v>
      </c>
      <c r="H10" s="23">
        <v>1950</v>
      </c>
      <c r="I10" s="27">
        <f t="shared" si="2"/>
        <v>2884050</v>
      </c>
      <c r="J10" s="27">
        <f>I10*0.6</f>
        <v>1730430</v>
      </c>
      <c r="K10" s="27">
        <f t="shared" si="3"/>
        <v>1153620</v>
      </c>
      <c r="L10" s="27">
        <f>D10*G10+F10*H10</f>
        <v>27300</v>
      </c>
      <c r="M10" s="27">
        <v>16000</v>
      </c>
      <c r="N10" s="27">
        <f>L10-M10</f>
        <v>11300</v>
      </c>
      <c r="O10" s="27">
        <v>-14540</v>
      </c>
      <c r="P10" s="27">
        <f t="shared" si="4"/>
        <v>2842210</v>
      </c>
      <c r="Q10" s="27">
        <v>700000</v>
      </c>
      <c r="R10" s="27">
        <f t="shared" si="5"/>
        <v>1014430</v>
      </c>
      <c r="S10" s="39">
        <f t="shared" si="6"/>
        <v>1127780</v>
      </c>
      <c r="T10" s="40"/>
    </row>
    <row r="11" ht="25" customHeight="true" spans="1:20">
      <c r="A11" s="43" t="s">
        <v>25</v>
      </c>
      <c r="B11" s="22">
        <f t="shared" si="1"/>
        <v>450</v>
      </c>
      <c r="C11" s="22"/>
      <c r="D11" s="22"/>
      <c r="E11" s="22">
        <v>450</v>
      </c>
      <c r="F11" s="22">
        <v>2</v>
      </c>
      <c r="G11" s="23">
        <v>1150</v>
      </c>
      <c r="H11" s="23">
        <v>1950</v>
      </c>
      <c r="I11" s="27">
        <f t="shared" si="2"/>
        <v>877500</v>
      </c>
      <c r="J11" s="27">
        <f>I11*0.6</f>
        <v>526500</v>
      </c>
      <c r="K11" s="27">
        <f t="shared" si="3"/>
        <v>351000</v>
      </c>
      <c r="L11" s="27">
        <f>D11*G11+F11*H11</f>
        <v>3900</v>
      </c>
      <c r="M11" s="27">
        <v>1000</v>
      </c>
      <c r="N11" s="27">
        <f>L11-M11</f>
        <v>2900</v>
      </c>
      <c r="O11" s="27"/>
      <c r="P11" s="27">
        <f t="shared" si="4"/>
        <v>873600</v>
      </c>
      <c r="Q11" s="27">
        <v>210000</v>
      </c>
      <c r="R11" s="27">
        <f t="shared" si="5"/>
        <v>315500</v>
      </c>
      <c r="S11" s="39">
        <f t="shared" si="6"/>
        <v>348100</v>
      </c>
      <c r="T11" s="40"/>
    </row>
    <row r="12" ht="25" customHeight="true" spans="1:20">
      <c r="A12" s="43" t="s">
        <v>26</v>
      </c>
      <c r="B12" s="22">
        <f t="shared" si="1"/>
        <v>2088</v>
      </c>
      <c r="C12" s="22"/>
      <c r="D12" s="22"/>
      <c r="E12" s="22">
        <v>2088</v>
      </c>
      <c r="F12" s="22"/>
      <c r="G12" s="23">
        <v>1150</v>
      </c>
      <c r="H12" s="23">
        <v>1950</v>
      </c>
      <c r="I12" s="27">
        <f t="shared" si="2"/>
        <v>4071600</v>
      </c>
      <c r="J12" s="27">
        <f>I12*0.6</f>
        <v>2442960</v>
      </c>
      <c r="K12" s="27">
        <f t="shared" si="3"/>
        <v>1628640</v>
      </c>
      <c r="L12" s="27"/>
      <c r="M12" s="27"/>
      <c r="N12" s="27"/>
      <c r="O12" s="27">
        <v>-1170</v>
      </c>
      <c r="P12" s="27">
        <f t="shared" si="4"/>
        <v>4070430</v>
      </c>
      <c r="Q12" s="27">
        <v>990000</v>
      </c>
      <c r="R12" s="27">
        <f t="shared" si="5"/>
        <v>1452960</v>
      </c>
      <c r="S12" s="39">
        <f t="shared" si="6"/>
        <v>1627470</v>
      </c>
      <c r="T12" s="40"/>
    </row>
    <row r="13" ht="25" customHeight="true" spans="1:20">
      <c r="A13" s="43" t="s">
        <v>27</v>
      </c>
      <c r="B13" s="22">
        <f t="shared" si="1"/>
        <v>3757</v>
      </c>
      <c r="C13" s="22"/>
      <c r="D13" s="22"/>
      <c r="E13" s="22">
        <v>3757</v>
      </c>
      <c r="F13" s="22"/>
      <c r="G13" s="23">
        <v>1150</v>
      </c>
      <c r="H13" s="23">
        <v>1950</v>
      </c>
      <c r="I13" s="27">
        <f t="shared" si="2"/>
        <v>7326150</v>
      </c>
      <c r="J13" s="27">
        <v>4395000</v>
      </c>
      <c r="K13" s="27">
        <f t="shared" si="3"/>
        <v>2931150</v>
      </c>
      <c r="L13" s="27"/>
      <c r="M13" s="27"/>
      <c r="N13" s="27"/>
      <c r="O13" s="27">
        <v>-292500</v>
      </c>
      <c r="P13" s="27">
        <f t="shared" si="4"/>
        <v>7033650</v>
      </c>
      <c r="Q13" s="27">
        <v>1750000</v>
      </c>
      <c r="R13" s="27">
        <f t="shared" si="5"/>
        <v>2645000</v>
      </c>
      <c r="S13" s="39">
        <f t="shared" si="6"/>
        <v>2638650</v>
      </c>
      <c r="T13" s="40"/>
    </row>
    <row r="14" ht="25" customHeight="true" spans="1:20">
      <c r="A14" s="21" t="s">
        <v>28</v>
      </c>
      <c r="B14" s="22">
        <f t="shared" si="1"/>
        <v>2457</v>
      </c>
      <c r="C14" s="22">
        <v>2457</v>
      </c>
      <c r="D14" s="22"/>
      <c r="E14" s="22"/>
      <c r="F14" s="22"/>
      <c r="G14" s="23">
        <v>1150</v>
      </c>
      <c r="H14" s="23">
        <v>1950</v>
      </c>
      <c r="I14" s="27">
        <f t="shared" si="2"/>
        <v>2825550</v>
      </c>
      <c r="J14" s="27">
        <v>1695050</v>
      </c>
      <c r="K14" s="27">
        <f t="shared" si="3"/>
        <v>1130500</v>
      </c>
      <c r="L14" s="27"/>
      <c r="M14" s="27"/>
      <c r="N14" s="27"/>
      <c r="O14" s="27"/>
      <c r="P14" s="27">
        <f t="shared" si="4"/>
        <v>2825550</v>
      </c>
      <c r="Q14" s="27">
        <v>560000</v>
      </c>
      <c r="R14" s="27">
        <f t="shared" si="5"/>
        <v>1135050</v>
      </c>
      <c r="S14" s="39">
        <f t="shared" si="6"/>
        <v>1130500</v>
      </c>
      <c r="T14" s="40"/>
    </row>
    <row r="17" spans="7:8">
      <c r="G17" s="6"/>
      <c r="H17" s="6"/>
    </row>
    <row r="18" spans="7:16">
      <c r="G18" s="6"/>
      <c r="H18" s="6"/>
      <c r="M18" s="7"/>
      <c r="N18" s="7"/>
      <c r="O18" s="7"/>
      <c r="P18" s="7"/>
    </row>
    <row r="19" spans="13:16">
      <c r="M19" s="7"/>
      <c r="N19" s="7"/>
      <c r="O19" s="7"/>
      <c r="P19" s="7"/>
    </row>
  </sheetData>
  <mergeCells count="25">
    <mergeCell ref="A2:T2"/>
    <mergeCell ref="B3:K3"/>
    <mergeCell ref="L3:N3"/>
    <mergeCell ref="B4:F4"/>
    <mergeCell ref="G4:H4"/>
    <mergeCell ref="I4:K4"/>
    <mergeCell ref="C5:D5"/>
    <mergeCell ref="E5:F5"/>
    <mergeCell ref="A3:A6"/>
    <mergeCell ref="B5:B6"/>
    <mergeCell ref="G5:G6"/>
    <mergeCell ref="H5:H6"/>
    <mergeCell ref="I5:I6"/>
    <mergeCell ref="J5:J6"/>
    <mergeCell ref="K5:K6"/>
    <mergeCell ref="L4:L6"/>
    <mergeCell ref="M4:M6"/>
    <mergeCell ref="N4:N6"/>
    <mergeCell ref="O3:O6"/>
    <mergeCell ref="P5:P6"/>
    <mergeCell ref="Q5:Q6"/>
    <mergeCell ref="R5:R6"/>
    <mergeCell ref="S5:S6"/>
    <mergeCell ref="T3:T6"/>
    <mergeCell ref="P3:S4"/>
  </mergeCells>
  <pageMargins left="0.471527777777778" right="0.471527777777778" top="0.802777777777778" bottom="0.605555555555556" header="0.310416666666667" footer="0.310416666666667"/>
  <pageSetup paperSize="9" scale="71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省教育厅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市本级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2020-11-16T09:42:00Z</dcterms:created>
  <dcterms:modified xsi:type="dcterms:W3CDTF">2023-03-09T14:48:40Z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6BD17E242A64426785A54530AD7BDFE7</vt:lpwstr>
  </property>
</Properties>
</file>