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Sheet1!$A$5:$AH$13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<sst xmlns="http://schemas.openxmlformats.org/spreadsheetml/2006/main" count="54" uniqueCount="29">
  <si>
    <t>附件1</t>
  </si>
  <si>
    <t>2021—2022学年高校毕业生到农村从教上岗退费资金安排明细表</t>
  </si>
  <si>
    <t>地市</t>
  </si>
  <si>
    <t>2020-2021学年新申请人数</t>
  </si>
  <si>
    <t>2019-2020学年新申请人数</t>
  </si>
  <si>
    <t>2018-2019年申请且符合条件人员</t>
  </si>
  <si>
    <t>2017-2018学年申请且符合条件人数</t>
  </si>
  <si>
    <t>2016学年申请且符合条件人数</t>
  </si>
  <si>
    <t>核准退费12000元的人数</t>
  </si>
  <si>
    <t>核准退费8000元的人数</t>
  </si>
  <si>
    <t>核定2020-2021学年补助资金（万元）</t>
  </si>
  <si>
    <t>韶财教[2020]148号文提前下达2021年资金（万元）</t>
  </si>
  <si>
    <t>清算还应拨付2020-2021学年补助资金（万元）</t>
  </si>
  <si>
    <t>应抵扣以前年度结余资金</t>
  </si>
  <si>
    <t>2022年预算</t>
  </si>
  <si>
    <t>合计</t>
  </si>
  <si>
    <t>全日制研究生学历教师</t>
  </si>
  <si>
    <t>本科学历</t>
  </si>
  <si>
    <t>专科学历</t>
  </si>
  <si>
    <t>艺术类（音乐、美术、舞蹈）、特殊教育专业毕业且担任相应学科教师</t>
  </si>
  <si>
    <t>其他类型教师</t>
  </si>
  <si>
    <t>韶关市</t>
  </si>
  <si>
    <t>韶关市特殊教育学校</t>
  </si>
  <si>
    <t>浈江区</t>
  </si>
  <si>
    <t>武江区</t>
  </si>
  <si>
    <t>曲江区</t>
  </si>
  <si>
    <t>乐昌市</t>
  </si>
  <si>
    <t>始兴县</t>
  </si>
  <si>
    <t>新丰县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</si>
</sst>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I4" sqref="I4:I5"/>
    </sheetView>
  </sheetViews>
  <sheetFormatPr defaultColWidth="9" defaultRowHeight="16.5"/>
  <cols>
    <col min="1" max="1" width="16.6083333333333" style="3" customWidth="1"/>
    <col min="2" max="2" width="5.775" style="4" customWidth="1"/>
    <col min="3" max="5" width="5.775" style="3" customWidth="1"/>
    <col min="6" max="6" width="7.58333333333333" style="3" customWidth="1"/>
    <col min="7" max="7" width="5.775" style="3" customWidth="1"/>
    <col min="8" max="8" width="5.775" style="4" customWidth="1"/>
    <col min="9" max="9" width="5.775" style="3" customWidth="1"/>
    <col min="10" max="10" width="8.23333333333333" style="3" customWidth="1"/>
    <col min="11" max="11" width="5.775" style="3" customWidth="1"/>
    <col min="12" max="12" width="7.84166666666667" style="3" customWidth="1"/>
    <col min="13" max="13" width="5.775" style="3" customWidth="1"/>
    <col min="14" max="14" width="5.775" style="4" customWidth="1"/>
    <col min="15" max="15" width="5.775" style="3" customWidth="1"/>
    <col min="16" max="16" width="7.975" style="3" customWidth="1"/>
    <col min="17" max="17" width="5.775" style="3" customWidth="1"/>
    <col min="18" max="18" width="9.40833333333333" style="3" customWidth="1"/>
    <col min="19" max="19" width="5.775" style="3" customWidth="1"/>
    <col min="20" max="20" width="5.775" style="4" customWidth="1"/>
    <col min="21" max="21" width="5.775" style="3" customWidth="1"/>
    <col min="22" max="22" width="8.63333333333333" style="3" customWidth="1"/>
    <col min="23" max="23" width="5.775" style="3" customWidth="1"/>
    <col min="24" max="24" width="5.775" style="4" customWidth="1"/>
    <col min="25" max="25" width="5.775" style="3" customWidth="1"/>
    <col min="26" max="26" width="5.775" style="5" customWidth="1"/>
    <col min="27" max="28" width="9" style="5"/>
    <col min="29" max="29" width="9" style="6"/>
    <col min="30" max="30" width="9" style="5"/>
    <col min="31" max="31" width="6.8" style="5" customWidth="1"/>
    <col min="32" max="32" width="9" style="5"/>
    <col min="33" max="16384" width="9" style="7"/>
  </cols>
  <sheetData>
    <row r="1" ht="17" customHeight="1" spans="1:1">
      <c r="A1" s="8" t="s">
        <v>0</v>
      </c>
    </row>
    <row r="2" s="1" customFormat="1" ht="32.5" customHeight="1" spans="1:32">
      <c r="A2" s="9" t="s">
        <v>1</v>
      </c>
      <c r="B2" s="10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10"/>
      <c r="O2" s="9"/>
      <c r="P2" s="9"/>
      <c r="Q2" s="9"/>
      <c r="R2" s="9"/>
      <c r="S2" s="9"/>
      <c r="T2" s="10"/>
      <c r="U2" s="9"/>
      <c r="V2" s="9"/>
      <c r="W2" s="9"/>
      <c r="X2" s="10"/>
      <c r="Y2" s="9"/>
      <c r="Z2" s="9"/>
      <c r="AA2" s="9"/>
      <c r="AB2" s="9"/>
      <c r="AC2" s="9"/>
      <c r="AD2" s="9"/>
      <c r="AE2" s="9"/>
      <c r="AF2" s="9"/>
    </row>
    <row r="3" s="2" customFormat="1" ht="30" customHeight="1" spans="1:32">
      <c r="A3" s="11" t="s">
        <v>2</v>
      </c>
      <c r="B3" s="11" t="s">
        <v>3</v>
      </c>
      <c r="C3" s="11"/>
      <c r="D3" s="11"/>
      <c r="E3" s="11"/>
      <c r="F3" s="11"/>
      <c r="G3" s="11"/>
      <c r="H3" s="11" t="s">
        <v>4</v>
      </c>
      <c r="I3" s="11"/>
      <c r="J3" s="11"/>
      <c r="K3" s="11"/>
      <c r="L3" s="11"/>
      <c r="M3" s="11"/>
      <c r="N3" s="11" t="s">
        <v>5</v>
      </c>
      <c r="O3" s="11"/>
      <c r="P3" s="11"/>
      <c r="Q3" s="11"/>
      <c r="R3" s="11"/>
      <c r="S3" s="11"/>
      <c r="T3" s="11" t="s">
        <v>6</v>
      </c>
      <c r="U3" s="11"/>
      <c r="V3" s="11"/>
      <c r="W3" s="11"/>
      <c r="X3" s="13" t="s">
        <v>7</v>
      </c>
      <c r="Y3" s="13"/>
      <c r="Z3" s="13" t="s">
        <v>8</v>
      </c>
      <c r="AA3" s="13" t="s">
        <v>9</v>
      </c>
      <c r="AB3" s="13" t="s">
        <v>10</v>
      </c>
      <c r="AC3" s="11" t="s">
        <v>11</v>
      </c>
      <c r="AD3" s="13" t="s">
        <v>12</v>
      </c>
      <c r="AE3" s="14" t="s">
        <v>13</v>
      </c>
      <c r="AF3" s="13" t="s">
        <v>14</v>
      </c>
    </row>
    <row r="4" s="2" customFormat="1" ht="25" customHeight="1" spans="1:32">
      <c r="A4" s="11"/>
      <c r="B4" s="11" t="s">
        <v>15</v>
      </c>
      <c r="C4" s="11" t="s">
        <v>16</v>
      </c>
      <c r="D4" s="11" t="s">
        <v>17</v>
      </c>
      <c r="E4" s="11"/>
      <c r="F4" s="11" t="s">
        <v>18</v>
      </c>
      <c r="G4" s="11"/>
      <c r="H4" s="11" t="s">
        <v>15</v>
      </c>
      <c r="I4" s="11" t="s">
        <v>16</v>
      </c>
      <c r="J4" s="11" t="s">
        <v>17</v>
      </c>
      <c r="K4" s="11"/>
      <c r="L4" s="11" t="s">
        <v>18</v>
      </c>
      <c r="M4" s="11"/>
      <c r="N4" s="11" t="s">
        <v>15</v>
      </c>
      <c r="O4" s="11" t="s">
        <v>16</v>
      </c>
      <c r="P4" s="11" t="s">
        <v>17</v>
      </c>
      <c r="Q4" s="11"/>
      <c r="R4" s="11" t="s">
        <v>18</v>
      </c>
      <c r="S4" s="11"/>
      <c r="T4" s="11" t="s">
        <v>15</v>
      </c>
      <c r="U4" s="11" t="s">
        <v>16</v>
      </c>
      <c r="V4" s="11" t="s">
        <v>17</v>
      </c>
      <c r="W4" s="11"/>
      <c r="X4" s="13" t="s">
        <v>15</v>
      </c>
      <c r="Y4" s="13" t="s">
        <v>16</v>
      </c>
      <c r="Z4" s="13"/>
      <c r="AA4" s="13"/>
      <c r="AB4" s="13"/>
      <c r="AC4" s="11"/>
      <c r="AD4" s="13"/>
      <c r="AE4" s="15"/>
      <c r="AF4" s="13"/>
    </row>
    <row r="5" s="2" customFormat="1" ht="172" customHeight="1" spans="1:32">
      <c r="A5" s="11"/>
      <c r="B5" s="11"/>
      <c r="C5" s="11"/>
      <c r="D5" s="11" t="s">
        <v>19</v>
      </c>
      <c r="E5" s="11" t="s">
        <v>20</v>
      </c>
      <c r="F5" s="11" t="s">
        <v>19</v>
      </c>
      <c r="G5" s="11" t="s">
        <v>20</v>
      </c>
      <c r="H5" s="11"/>
      <c r="I5" s="11"/>
      <c r="J5" s="11" t="s">
        <v>19</v>
      </c>
      <c r="K5" s="11" t="s">
        <v>20</v>
      </c>
      <c r="L5" s="11" t="s">
        <v>19</v>
      </c>
      <c r="M5" s="11" t="s">
        <v>20</v>
      </c>
      <c r="N5" s="11"/>
      <c r="O5" s="11"/>
      <c r="P5" s="11" t="s">
        <v>19</v>
      </c>
      <c r="Q5" s="11" t="s">
        <v>20</v>
      </c>
      <c r="R5" s="11" t="s">
        <v>19</v>
      </c>
      <c r="S5" s="11" t="s">
        <v>20</v>
      </c>
      <c r="T5" s="11"/>
      <c r="U5" s="11"/>
      <c r="V5" s="11" t="s">
        <v>19</v>
      </c>
      <c r="W5" s="11" t="s">
        <v>20</v>
      </c>
      <c r="X5" s="13"/>
      <c r="Y5" s="13"/>
      <c r="Z5" s="13"/>
      <c r="AA5" s="13"/>
      <c r="AB5" s="13"/>
      <c r="AC5" s="11"/>
      <c r="AD5" s="13"/>
      <c r="AE5" s="16"/>
      <c r="AF5" s="13"/>
    </row>
    <row r="6" ht="30" customHeight="1" spans="1:32">
      <c r="A6" s="11" t="s">
        <v>21</v>
      </c>
      <c r="B6" s="11">
        <f>SUM(B7:B13)</f>
        <v>100</v>
      </c>
      <c r="C6" s="12">
        <f t="shared" ref="C6:AF6" si="0">SUM(C7:C13)</f>
        <v>3</v>
      </c>
      <c r="D6" s="12">
        <f t="shared" si="0"/>
        <v>11</v>
      </c>
      <c r="E6" s="12">
        <f t="shared" si="0"/>
        <v>73</v>
      </c>
      <c r="F6" s="12">
        <f t="shared" si="0"/>
        <v>0</v>
      </c>
      <c r="G6" s="12">
        <f t="shared" si="0"/>
        <v>13</v>
      </c>
      <c r="H6" s="11">
        <f t="shared" si="0"/>
        <v>81</v>
      </c>
      <c r="I6" s="12">
        <f t="shared" si="0"/>
        <v>1</v>
      </c>
      <c r="J6" s="12">
        <f t="shared" si="0"/>
        <v>19</v>
      </c>
      <c r="K6" s="12">
        <f t="shared" si="0"/>
        <v>51</v>
      </c>
      <c r="L6" s="12">
        <f t="shared" si="0"/>
        <v>0</v>
      </c>
      <c r="M6" s="12">
        <f t="shared" si="0"/>
        <v>10</v>
      </c>
      <c r="N6" s="11">
        <f t="shared" si="0"/>
        <v>72</v>
      </c>
      <c r="O6" s="12">
        <f t="shared" si="0"/>
        <v>1</v>
      </c>
      <c r="P6" s="12">
        <f t="shared" si="0"/>
        <v>10</v>
      </c>
      <c r="Q6" s="12">
        <f t="shared" si="0"/>
        <v>41</v>
      </c>
      <c r="R6" s="12">
        <f t="shared" si="0"/>
        <v>4</v>
      </c>
      <c r="S6" s="12">
        <f t="shared" si="0"/>
        <v>16</v>
      </c>
      <c r="T6" s="11">
        <f t="shared" si="0"/>
        <v>48</v>
      </c>
      <c r="U6" s="12">
        <f t="shared" si="0"/>
        <v>2</v>
      </c>
      <c r="V6" s="12">
        <f t="shared" si="0"/>
        <v>7</v>
      </c>
      <c r="W6" s="12">
        <f t="shared" si="0"/>
        <v>39</v>
      </c>
      <c r="X6" s="11">
        <f t="shared" si="0"/>
        <v>0</v>
      </c>
      <c r="Y6" s="12">
        <v>0</v>
      </c>
      <c r="Z6" s="12">
        <f t="shared" si="0"/>
        <v>58</v>
      </c>
      <c r="AA6" s="12">
        <f t="shared" si="0"/>
        <v>243</v>
      </c>
      <c r="AB6" s="12">
        <f t="shared" si="0"/>
        <v>264</v>
      </c>
      <c r="AC6" s="12">
        <f t="shared" si="0"/>
        <v>319.3</v>
      </c>
      <c r="AD6" s="12">
        <f t="shared" si="0"/>
        <v>-55.3</v>
      </c>
      <c r="AE6" s="12">
        <f t="shared" si="0"/>
        <v>0</v>
      </c>
      <c r="AF6" s="12">
        <f t="shared" si="0"/>
        <v>208.7</v>
      </c>
    </row>
    <row r="7" ht="30" customHeight="1" spans="1:32">
      <c r="A7" s="12" t="s">
        <v>22</v>
      </c>
      <c r="B7" s="11">
        <v>1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1">
        <v>10</v>
      </c>
      <c r="I7" s="12">
        <v>0</v>
      </c>
      <c r="J7" s="12">
        <v>10</v>
      </c>
      <c r="K7" s="12">
        <v>0</v>
      </c>
      <c r="L7" s="12">
        <v>0</v>
      </c>
      <c r="M7" s="12">
        <v>0</v>
      </c>
      <c r="N7" s="11">
        <v>6</v>
      </c>
      <c r="O7" s="12">
        <v>0</v>
      </c>
      <c r="P7" s="12">
        <v>4</v>
      </c>
      <c r="Q7" s="12">
        <v>0</v>
      </c>
      <c r="R7" s="12">
        <v>1</v>
      </c>
      <c r="S7" s="12">
        <v>1</v>
      </c>
      <c r="T7" s="11">
        <v>4</v>
      </c>
      <c r="U7" s="12">
        <v>0</v>
      </c>
      <c r="V7" s="12">
        <v>3</v>
      </c>
      <c r="W7" s="12">
        <v>1</v>
      </c>
      <c r="X7" s="11">
        <v>0</v>
      </c>
      <c r="Y7" s="12">
        <v>0</v>
      </c>
      <c r="Z7" s="17">
        <f t="shared" ref="Z7:Z17" si="1">C7+D7+F7+I7+J7+L7+O7+P7+R7+U7+V7+Y7</f>
        <v>19</v>
      </c>
      <c r="AA7" s="18">
        <f t="shared" ref="AA7:AA17" si="2">E7+G7+K7+M7+Q7+S7+W7</f>
        <v>2</v>
      </c>
      <c r="AB7" s="18">
        <f t="shared" ref="AB7:AB17" si="3">ROUND((Z7*12000+AA7*8000)/10000,2)</f>
        <v>24.4</v>
      </c>
      <c r="AC7" s="19">
        <v>30.6</v>
      </c>
      <c r="AD7" s="18">
        <f t="shared" ref="AD7:AD17" si="4">AB7-AC7</f>
        <v>-6.2</v>
      </c>
      <c r="AE7" s="18"/>
      <c r="AF7" s="18">
        <f t="shared" ref="AF7:AF17" si="5">AB7+AD7-AE7</f>
        <v>18.2</v>
      </c>
    </row>
    <row r="8" ht="30" customHeight="1" spans="1:32">
      <c r="A8" s="12" t="s">
        <v>23</v>
      </c>
      <c r="B8" s="11">
        <v>27</v>
      </c>
      <c r="C8" s="12">
        <v>1</v>
      </c>
      <c r="D8" s="12">
        <v>3</v>
      </c>
      <c r="E8" s="12">
        <v>23</v>
      </c>
      <c r="F8" s="12">
        <v>0</v>
      </c>
      <c r="G8" s="12">
        <v>0</v>
      </c>
      <c r="H8" s="11">
        <v>14</v>
      </c>
      <c r="I8" s="12">
        <v>0</v>
      </c>
      <c r="J8" s="12">
        <v>3</v>
      </c>
      <c r="K8" s="12">
        <v>11</v>
      </c>
      <c r="L8" s="12">
        <v>0</v>
      </c>
      <c r="M8" s="12">
        <v>0</v>
      </c>
      <c r="N8" s="11">
        <v>9</v>
      </c>
      <c r="O8" s="12">
        <v>0</v>
      </c>
      <c r="P8" s="12">
        <v>0</v>
      </c>
      <c r="Q8" s="12">
        <v>7</v>
      </c>
      <c r="R8" s="12">
        <v>0</v>
      </c>
      <c r="S8" s="12">
        <v>2</v>
      </c>
      <c r="T8" s="11">
        <v>7</v>
      </c>
      <c r="U8" s="12">
        <v>0</v>
      </c>
      <c r="V8" s="12">
        <v>0</v>
      </c>
      <c r="W8" s="12">
        <v>7</v>
      </c>
      <c r="X8" s="11">
        <v>0</v>
      </c>
      <c r="Y8" s="12">
        <v>0</v>
      </c>
      <c r="Z8" s="17">
        <f t="shared" si="1"/>
        <v>7</v>
      </c>
      <c r="AA8" s="18">
        <f t="shared" si="2"/>
        <v>50</v>
      </c>
      <c r="AB8" s="18">
        <f t="shared" si="3"/>
        <v>48.4</v>
      </c>
      <c r="AC8" s="19">
        <v>50.36</v>
      </c>
      <c r="AD8" s="18">
        <f t="shared" si="4"/>
        <v>-1.96</v>
      </c>
      <c r="AE8" s="18"/>
      <c r="AF8" s="18">
        <f t="shared" si="5"/>
        <v>46.44</v>
      </c>
    </row>
    <row r="9" ht="30" customHeight="1" spans="1:32">
      <c r="A9" s="12" t="s">
        <v>24</v>
      </c>
      <c r="B9" s="11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1">
        <v>8</v>
      </c>
      <c r="I9" s="12">
        <v>0</v>
      </c>
      <c r="J9" s="12">
        <v>1</v>
      </c>
      <c r="K9" s="12">
        <v>7</v>
      </c>
      <c r="L9" s="12">
        <v>0</v>
      </c>
      <c r="M9" s="12">
        <v>0</v>
      </c>
      <c r="N9" s="11">
        <v>6</v>
      </c>
      <c r="O9" s="12">
        <v>0</v>
      </c>
      <c r="P9" s="12">
        <v>0</v>
      </c>
      <c r="Q9" s="12">
        <v>2</v>
      </c>
      <c r="R9" s="12">
        <v>0</v>
      </c>
      <c r="S9" s="12">
        <v>4</v>
      </c>
      <c r="T9" s="11">
        <v>2</v>
      </c>
      <c r="U9" s="12">
        <v>0</v>
      </c>
      <c r="V9" s="12">
        <v>0</v>
      </c>
      <c r="W9" s="12">
        <v>2</v>
      </c>
      <c r="X9" s="11">
        <v>0</v>
      </c>
      <c r="Y9" s="12">
        <v>0</v>
      </c>
      <c r="Z9" s="17">
        <f t="shared" si="1"/>
        <v>1</v>
      </c>
      <c r="AA9" s="18">
        <f t="shared" si="2"/>
        <v>15</v>
      </c>
      <c r="AB9" s="18">
        <f t="shared" si="3"/>
        <v>13.2</v>
      </c>
      <c r="AC9" s="19">
        <v>21.34</v>
      </c>
      <c r="AD9" s="18">
        <f t="shared" si="4"/>
        <v>-8.14</v>
      </c>
      <c r="AE9" s="18"/>
      <c r="AF9" s="18">
        <f t="shared" si="5"/>
        <v>5.06</v>
      </c>
    </row>
    <row r="10" ht="30" customHeight="1" spans="1:32">
      <c r="A10" s="12" t="s">
        <v>25</v>
      </c>
      <c r="B10" s="11">
        <v>20</v>
      </c>
      <c r="C10" s="12">
        <v>1</v>
      </c>
      <c r="D10" s="12">
        <v>2</v>
      </c>
      <c r="E10" s="12">
        <v>13</v>
      </c>
      <c r="F10" s="12">
        <v>0</v>
      </c>
      <c r="G10" s="12">
        <v>4</v>
      </c>
      <c r="H10" s="11">
        <v>19</v>
      </c>
      <c r="I10" s="12">
        <v>0</v>
      </c>
      <c r="J10" s="12">
        <v>0</v>
      </c>
      <c r="K10" s="12">
        <v>16</v>
      </c>
      <c r="L10" s="12">
        <v>0</v>
      </c>
      <c r="M10" s="12">
        <v>3</v>
      </c>
      <c r="N10" s="11">
        <v>12</v>
      </c>
      <c r="O10" s="12">
        <v>0</v>
      </c>
      <c r="P10" s="12">
        <v>3</v>
      </c>
      <c r="Q10" s="12">
        <v>9</v>
      </c>
      <c r="R10" s="12">
        <v>0</v>
      </c>
      <c r="S10" s="12">
        <v>0</v>
      </c>
      <c r="T10" s="11">
        <v>10</v>
      </c>
      <c r="U10" s="12">
        <v>0</v>
      </c>
      <c r="V10" s="12">
        <v>3</v>
      </c>
      <c r="W10" s="12">
        <v>7</v>
      </c>
      <c r="X10" s="11">
        <v>0</v>
      </c>
      <c r="Y10" s="12">
        <v>0</v>
      </c>
      <c r="Z10" s="17">
        <f t="shared" si="1"/>
        <v>9</v>
      </c>
      <c r="AA10" s="18">
        <f t="shared" si="2"/>
        <v>52</v>
      </c>
      <c r="AB10" s="18">
        <f t="shared" si="3"/>
        <v>52.4</v>
      </c>
      <c r="AC10" s="19">
        <v>38.62</v>
      </c>
      <c r="AD10" s="18">
        <f t="shared" si="4"/>
        <v>13.78</v>
      </c>
      <c r="AE10" s="18"/>
      <c r="AF10" s="18">
        <f t="shared" si="5"/>
        <v>66.18</v>
      </c>
    </row>
    <row r="11" ht="30" customHeight="1" spans="1:32">
      <c r="A11" s="12" t="s">
        <v>26</v>
      </c>
      <c r="B11" s="11">
        <v>28</v>
      </c>
      <c r="C11" s="12">
        <v>0</v>
      </c>
      <c r="D11" s="12">
        <v>2</v>
      </c>
      <c r="E11" s="12">
        <v>23</v>
      </c>
      <c r="F11" s="12">
        <v>0</v>
      </c>
      <c r="G11" s="12">
        <v>3</v>
      </c>
      <c r="H11" s="11">
        <v>12</v>
      </c>
      <c r="I11" s="12">
        <v>1</v>
      </c>
      <c r="J11" s="12">
        <v>1</v>
      </c>
      <c r="K11" s="12">
        <v>5</v>
      </c>
      <c r="L11" s="12">
        <v>0</v>
      </c>
      <c r="M11" s="12">
        <v>5</v>
      </c>
      <c r="N11" s="11">
        <v>21</v>
      </c>
      <c r="O11" s="12">
        <v>1</v>
      </c>
      <c r="P11" s="12">
        <v>1</v>
      </c>
      <c r="Q11" s="12">
        <v>15</v>
      </c>
      <c r="R11" s="12">
        <v>0</v>
      </c>
      <c r="S11" s="12">
        <v>4</v>
      </c>
      <c r="T11" s="11">
        <v>17</v>
      </c>
      <c r="U11" s="12">
        <v>2</v>
      </c>
      <c r="V11" s="12">
        <v>0</v>
      </c>
      <c r="W11" s="12">
        <v>15</v>
      </c>
      <c r="X11" s="11">
        <v>0</v>
      </c>
      <c r="Y11" s="12">
        <v>0</v>
      </c>
      <c r="Z11" s="17">
        <f t="shared" si="1"/>
        <v>8</v>
      </c>
      <c r="AA11" s="18">
        <f t="shared" si="2"/>
        <v>70</v>
      </c>
      <c r="AB11" s="18">
        <f t="shared" si="3"/>
        <v>65.6</v>
      </c>
      <c r="AC11" s="12">
        <v>109.46</v>
      </c>
      <c r="AD11" s="18">
        <f t="shared" si="4"/>
        <v>-43.86</v>
      </c>
      <c r="AE11" s="12"/>
      <c r="AF11" s="18">
        <f t="shared" si="5"/>
        <v>21.74</v>
      </c>
    </row>
    <row r="12" ht="30" customHeight="1" spans="1:32">
      <c r="A12" s="12" t="s">
        <v>27</v>
      </c>
      <c r="B12" s="11">
        <v>10</v>
      </c>
      <c r="C12" s="12">
        <v>0</v>
      </c>
      <c r="D12" s="12">
        <v>2</v>
      </c>
      <c r="E12" s="12">
        <v>2</v>
      </c>
      <c r="F12" s="12">
        <v>0</v>
      </c>
      <c r="G12" s="12">
        <v>6</v>
      </c>
      <c r="H12" s="11">
        <v>11</v>
      </c>
      <c r="I12" s="12">
        <v>0</v>
      </c>
      <c r="J12" s="12">
        <v>4</v>
      </c>
      <c r="K12" s="12">
        <v>6</v>
      </c>
      <c r="L12" s="12">
        <v>0</v>
      </c>
      <c r="M12" s="12">
        <v>1</v>
      </c>
      <c r="N12" s="11">
        <v>8</v>
      </c>
      <c r="O12" s="12">
        <v>0</v>
      </c>
      <c r="P12" s="12">
        <v>2</v>
      </c>
      <c r="Q12" s="12">
        <v>1</v>
      </c>
      <c r="R12" s="12">
        <v>2</v>
      </c>
      <c r="S12" s="12">
        <v>3</v>
      </c>
      <c r="T12" s="11">
        <v>6</v>
      </c>
      <c r="U12" s="12">
        <v>0</v>
      </c>
      <c r="V12" s="12">
        <v>1</v>
      </c>
      <c r="W12" s="12">
        <v>5</v>
      </c>
      <c r="X12" s="11">
        <v>0</v>
      </c>
      <c r="Y12" s="12">
        <v>0</v>
      </c>
      <c r="Z12" s="17">
        <f t="shared" si="1"/>
        <v>11</v>
      </c>
      <c r="AA12" s="18">
        <f t="shared" si="2"/>
        <v>24</v>
      </c>
      <c r="AB12" s="18">
        <f t="shared" si="3"/>
        <v>32.4</v>
      </c>
      <c r="AC12" s="19">
        <v>51.08</v>
      </c>
      <c r="AD12" s="18">
        <f t="shared" si="4"/>
        <v>-18.68</v>
      </c>
      <c r="AE12" s="18"/>
      <c r="AF12" s="18">
        <f t="shared" si="5"/>
        <v>13.72</v>
      </c>
    </row>
    <row r="13" ht="30" customHeight="1" spans="1:32">
      <c r="A13" s="12" t="s">
        <v>28</v>
      </c>
      <c r="B13" s="11">
        <v>14</v>
      </c>
      <c r="C13" s="12">
        <v>0</v>
      </c>
      <c r="D13" s="12">
        <v>2</v>
      </c>
      <c r="E13" s="12">
        <v>12</v>
      </c>
      <c r="F13" s="12">
        <v>0</v>
      </c>
      <c r="G13" s="12">
        <v>0</v>
      </c>
      <c r="H13" s="11">
        <v>7</v>
      </c>
      <c r="I13" s="12">
        <v>0</v>
      </c>
      <c r="J13" s="12">
        <v>0</v>
      </c>
      <c r="K13" s="12">
        <v>6</v>
      </c>
      <c r="L13" s="12">
        <v>0</v>
      </c>
      <c r="M13" s="12">
        <v>1</v>
      </c>
      <c r="N13" s="11">
        <v>10</v>
      </c>
      <c r="O13" s="12">
        <v>0</v>
      </c>
      <c r="P13" s="12">
        <v>0</v>
      </c>
      <c r="Q13" s="12">
        <v>7</v>
      </c>
      <c r="R13" s="12">
        <v>1</v>
      </c>
      <c r="S13" s="12">
        <v>2</v>
      </c>
      <c r="T13" s="11">
        <v>2</v>
      </c>
      <c r="U13" s="12">
        <v>0</v>
      </c>
      <c r="V13" s="12">
        <v>0</v>
      </c>
      <c r="W13" s="12">
        <v>2</v>
      </c>
      <c r="X13" s="11">
        <v>0</v>
      </c>
      <c r="Y13" s="12">
        <v>0</v>
      </c>
      <c r="Z13" s="17">
        <f t="shared" si="1"/>
        <v>3</v>
      </c>
      <c r="AA13" s="18">
        <f t="shared" si="2"/>
        <v>30</v>
      </c>
      <c r="AB13" s="18">
        <f t="shared" si="3"/>
        <v>27.6</v>
      </c>
      <c r="AC13" s="19">
        <v>17.84</v>
      </c>
      <c r="AD13" s="18">
        <f t="shared" si="4"/>
        <v>9.76</v>
      </c>
      <c r="AE13" s="18"/>
      <c r="AF13" s="18">
        <f t="shared" si="5"/>
        <v>37.36</v>
      </c>
    </row>
  </sheetData>
  <protectedRanges>
    <protectedRange sqref="A2" name="区域1"/>
  </protectedRanges>
  <mergeCells count="31">
    <mergeCell ref="A2:AF2"/>
    <mergeCell ref="B3:G3"/>
    <mergeCell ref="H3:M3"/>
    <mergeCell ref="N3:S3"/>
    <mergeCell ref="T3:W3"/>
    <mergeCell ref="X3:Y3"/>
    <mergeCell ref="D4:E4"/>
    <mergeCell ref="F4:G4"/>
    <mergeCell ref="J4:K4"/>
    <mergeCell ref="L4:M4"/>
    <mergeCell ref="P4:Q4"/>
    <mergeCell ref="R4:S4"/>
    <mergeCell ref="V4:W4"/>
    <mergeCell ref="A3:A5"/>
    <mergeCell ref="B4:B5"/>
    <mergeCell ref="C4:C5"/>
    <mergeCell ref="H4:H5"/>
    <mergeCell ref="I4:I5"/>
    <mergeCell ref="N4:N5"/>
    <mergeCell ref="O4:O5"/>
    <mergeCell ref="T4:T5"/>
    <mergeCell ref="U4:U5"/>
    <mergeCell ref="X4:X5"/>
    <mergeCell ref="Y4:Y5"/>
    <mergeCell ref="Z3:Z5"/>
    <mergeCell ref="AA3:AA5"/>
    <mergeCell ref="AB3:AB5"/>
    <mergeCell ref="AC3:AC5"/>
    <mergeCell ref="AD3:AD5"/>
    <mergeCell ref="AE3:AE5"/>
    <mergeCell ref="AF3:AF5"/>
  </mergeCells>
  <pageMargins left="0.314583333333333" right="0.118055555555556" top="1" bottom="1" header="0.511805555555556" footer="0.511805555555556"/>
  <pageSetup paperSize="9" scale="6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Administrator</cp:lastModifiedBy>
  <dcterms:created xsi:type="dcterms:W3CDTF">2018-10-18T06:42:00Z</dcterms:created>
  <dcterms:modified xsi:type="dcterms:W3CDTF">2021-12-17T02:19:39Z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ubyTemplateID" linkTarget="0">
    <vt:lpwstr>14</vt:lpwstr>
  </property>
</Properties>
</file>