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资金使用明细表" sheetId="1" r:id="rId1"/>
    <sheet name="Sheet1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江志华</author>
  </authors>
  <commentList>
    <comment ref="R116" authorId="0">
      <text>
        <r>
          <rPr>
            <sz val="9"/>
            <rFont val="宋体"/>
            <family val="0"/>
          </rPr>
          <t xml:space="preserve">
支出4.02万元含剩余2.99万元被收回的
</t>
        </r>
      </text>
    </comment>
    <comment ref="R124" authorId="0">
      <text>
        <r>
          <rPr>
            <sz val="9"/>
            <rFont val="宋体"/>
            <family val="0"/>
          </rPr>
          <t xml:space="preserve">
支出1万元为剩余1万元被收回的
</t>
        </r>
      </text>
    </comment>
  </commentList>
</comments>
</file>

<file path=xl/sharedStrings.xml><?xml version="1.0" encoding="utf-8"?>
<sst xmlns="http://schemas.openxmlformats.org/spreadsheetml/2006/main" count="531" uniqueCount="216">
  <si>
    <t>2016-2020年仁化县扶贫资金使用情况统计表(截至2020年8月31日)</t>
  </si>
  <si>
    <t>类型</t>
  </si>
  <si>
    <t>级别</t>
  </si>
  <si>
    <t>文号</t>
  </si>
  <si>
    <t>金额</t>
  </si>
  <si>
    <t>文件内容</t>
  </si>
  <si>
    <t>合计</t>
  </si>
  <si>
    <t>城口镇</t>
  </si>
  <si>
    <t>大桥镇</t>
  </si>
  <si>
    <t>丹霞街道</t>
  </si>
  <si>
    <t>董塘镇</t>
  </si>
  <si>
    <t>扶溪镇</t>
  </si>
  <si>
    <t>红山镇</t>
  </si>
  <si>
    <t>黄坑镇</t>
  </si>
  <si>
    <t>石塘镇</t>
  </si>
  <si>
    <t>闻韶镇</t>
  </si>
  <si>
    <t>长江镇</t>
  </si>
  <si>
    <t>周田镇</t>
  </si>
  <si>
    <t>县级</t>
  </si>
  <si>
    <t>备注</t>
  </si>
  <si>
    <t>总计</t>
  </si>
  <si>
    <t>下达</t>
  </si>
  <si>
    <t>使用</t>
  </si>
  <si>
    <t>结余</t>
  </si>
  <si>
    <t>进度％</t>
  </si>
  <si>
    <t>精准扶贫精准脱贫资金(人均2万元)</t>
  </si>
  <si>
    <t>人均2万元
小计</t>
  </si>
  <si>
    <t>省级</t>
  </si>
  <si>
    <t>仁扶财〔2016〕6号
仁财农〔2016〕71号
粤财农〔2016〕161号</t>
  </si>
  <si>
    <t>2016年省级资金（第一批）</t>
  </si>
  <si>
    <t>仁扶财〔2016〕11号
仁财农〔2016〕134号
粤财农〔2016〕312号</t>
  </si>
  <si>
    <t>2016年省级资金（第二批）</t>
  </si>
  <si>
    <t>市级</t>
  </si>
  <si>
    <t>仁扶财〔2016〕7号
韶财农〔2016〕97号</t>
  </si>
  <si>
    <t>2016年市级资金（第一批）</t>
  </si>
  <si>
    <t>仁扶财〔2016〕8号
仁财农〔2016〕99号
韶财农〔2016〕132号</t>
  </si>
  <si>
    <t>2016年市级资金（第二批）</t>
  </si>
  <si>
    <t>东莞</t>
  </si>
  <si>
    <t>仁扶财〔2017〕3号
韶财农〔2016〕207号
东财函〔2016〕2333号</t>
  </si>
  <si>
    <t>2016年东莞对口帮扶资金</t>
  </si>
  <si>
    <t>仁扶财〔2017〕5号
粤财农〔2017〕10号</t>
  </si>
  <si>
    <t>2017年省级补助资金</t>
  </si>
  <si>
    <t>仁扶财〔2017〕2号
韶财农〔2017〕22号</t>
  </si>
  <si>
    <t>2017年市级脱贫资金</t>
  </si>
  <si>
    <t>仁扶财〔2017〕6号
韶财农〔2017〕59号
东财函〔2017〕459号</t>
  </si>
  <si>
    <t>2017年东莞对口帮扶资金</t>
  </si>
  <si>
    <t>仁扶办〔2018〕15号
仁财农[2017]124号
粤财农[2017]402号</t>
  </si>
  <si>
    <t>2017年省财政支持新时期精准扶贫精准脱贫资金（第二批）</t>
  </si>
  <si>
    <t>仁扶办〔2018〕43号
粤财农[2018]108号</t>
  </si>
  <si>
    <t>2018年省级精准扶贫精准脱贫资金</t>
  </si>
  <si>
    <t>仁扶办〔2018〕18号
韶财农[2018]35号</t>
  </si>
  <si>
    <t>2018年支持新时期精准扶贫精准脱贫市级资金</t>
  </si>
  <si>
    <t>仁扶办〔2018〕55号
韶财农[2018]105号
东财函[2018]1323号</t>
  </si>
  <si>
    <t>东莞市2018年对口帮扶我县新时期精准扶贫精准脱贫资金</t>
  </si>
  <si>
    <t>东莞引导资金</t>
  </si>
  <si>
    <t>东莞引导资金
小计</t>
  </si>
  <si>
    <t>东财函〔2016〕2333号</t>
  </si>
  <si>
    <t>2016年东莞市对口帮扶相对贫困村引导资金</t>
  </si>
  <si>
    <t>东财函〔2017〕459号</t>
  </si>
  <si>
    <t>2017年东莞市对口帮扶相对贫困村引导资金</t>
  </si>
  <si>
    <t>东财函〔2018〕438号</t>
  </si>
  <si>
    <t>2018年东莞市对口帮扶相对贫困村引导资金</t>
  </si>
  <si>
    <t>东财函〔2019〕1305号</t>
  </si>
  <si>
    <t>2019年东莞市对口帮扶相对贫困村引导资金</t>
  </si>
  <si>
    <t>东府经协办函〔2020〕13号</t>
  </si>
  <si>
    <t>2020年东莞市对口帮扶相对贫困村引导资金</t>
  </si>
  <si>
    <t>县级扶贫资金</t>
  </si>
  <si>
    <t>县级扶贫资金
小计</t>
  </si>
  <si>
    <t>仁扶财〔2016〕9号</t>
  </si>
  <si>
    <t>2016年县级精准扶贫精准脱贫专项资金</t>
  </si>
  <si>
    <t>仁扶财〔2017〕13号</t>
  </si>
  <si>
    <t>2016年县级财政扶贫专项资金第二批</t>
  </si>
  <si>
    <t>仁扶财〔2017〕13号
仁扶办〔2018〕4号</t>
  </si>
  <si>
    <t>2017年县级财政扶贫专项资金第二批</t>
  </si>
  <si>
    <t>仁扶财〔2017〕7号</t>
  </si>
  <si>
    <t>2017年精准扶贫县级配套资金</t>
  </si>
  <si>
    <t>仁扶办〔2018〕42号</t>
  </si>
  <si>
    <t>2018年县级财政扶贫资金</t>
  </si>
  <si>
    <t>仁财农〔2018〕92号</t>
  </si>
  <si>
    <t>调整部分2018年县级财政扶贫资金</t>
  </si>
  <si>
    <t>仁扶财〔2016〕2号</t>
  </si>
  <si>
    <t>2016年县级扶持老区发展项目资金</t>
  </si>
  <si>
    <t>仁扶办〔2018〕56号</t>
  </si>
  <si>
    <t>仁化县2018年老区发展建设资金</t>
  </si>
  <si>
    <t>仁财农〔2019〕49号</t>
  </si>
  <si>
    <t>仁化县2019年革命老区建设项目资金</t>
  </si>
  <si>
    <t>仁财农〔2019〕77号</t>
  </si>
  <si>
    <t>仁化县2019年县级精准扶贫资金</t>
  </si>
  <si>
    <t>仁财农〔2019〕80号</t>
  </si>
  <si>
    <t>关于下达仁化县2019年县级精准扶贫资金的通知</t>
  </si>
  <si>
    <t>2020预字第〔4〕号</t>
  </si>
  <si>
    <t>仁化县分散村贫困户产业、就业及扶持资金</t>
  </si>
  <si>
    <t>630捐赠资金</t>
  </si>
  <si>
    <t>630捐赠资金
小计</t>
  </si>
  <si>
    <t>仁扶财慈联字〔2016〕1号</t>
  </si>
  <si>
    <t>2016年东莞定向捐赠新一轮28个贫困村资金（第二批）</t>
  </si>
  <si>
    <t>仁扶财慈〔2016〕3号
韶扶〔2016〕10号</t>
  </si>
  <si>
    <t>2016年市“6.30”第一批定向捐赠资金</t>
  </si>
  <si>
    <t>仁扶财慈〔2016〕4号
韶扶〔2016〕15号</t>
  </si>
  <si>
    <t>2016年市“6.30”第二批定向捐赠资金</t>
  </si>
  <si>
    <t>仁扶财慈〔2016〕5号
韶扶〔2016〕19号</t>
  </si>
  <si>
    <t>2016年市“6.30”第三批定向捐赠资金</t>
  </si>
  <si>
    <t>仁扶财慈〔2017〕1号
韶扶〔2017〕3号</t>
  </si>
  <si>
    <t>2016年市“6.30”第一批非定向捐赠资金</t>
  </si>
  <si>
    <t>仁扶财慈〔2017〕2号
韶扶〔2017〕7号</t>
  </si>
  <si>
    <t>2016年市“6.30”第四批定向捐赠资金</t>
  </si>
  <si>
    <t>仁扶财慈〔2016〕6号</t>
  </si>
  <si>
    <t>2016年县“6.30”定向和非定向捐赠资金</t>
  </si>
  <si>
    <t>仁扶财慈〔2017〕3号</t>
  </si>
  <si>
    <t>2016年县“6.30”定向捐赠资金</t>
  </si>
  <si>
    <t>仁扶财慈〔2017〕4号</t>
  </si>
  <si>
    <t>2016年县“6.30”第二批定向捐赠资金</t>
  </si>
  <si>
    <t>仁扶财慈〔2017〕5号
韶扶组〔2017〕33号</t>
  </si>
  <si>
    <t>2017年韶关市“6.30”第一批定向捐赠资金</t>
  </si>
  <si>
    <t>仁扶财慈〔2017〕6号</t>
  </si>
  <si>
    <t>2017年仁化县“6.30”第一批定向与非定向捐赠资金</t>
  </si>
  <si>
    <t>仁扶财慈[2018]1号
韶扶组[2017]41号</t>
  </si>
  <si>
    <t>2017年市第二批定向捐赠资金</t>
  </si>
  <si>
    <t>仁扶财慈[2018]2号
韶扶组[2018]4号</t>
  </si>
  <si>
    <t>2017年市第一批非定向捐赠资金</t>
  </si>
  <si>
    <t>仁扶财慈〔2018〕3号</t>
  </si>
  <si>
    <t>2017年县第二批定向捐赠资金</t>
  </si>
  <si>
    <t>仁扶财慈[2018]4号
韶扶组[2018]5号</t>
  </si>
  <si>
    <t>2017年市第三批定向捐赠资金</t>
  </si>
  <si>
    <t>仁扶办[2018]72号</t>
  </si>
  <si>
    <t>2018年仁化县第一批定向捐赠资金</t>
  </si>
  <si>
    <t>仁扶办[2018]78号
韶扶组[2018]12号</t>
  </si>
  <si>
    <t>2018年韶关市第一批定向捐赠资金</t>
  </si>
  <si>
    <t>仁扶财慈〔2019〕1号</t>
  </si>
  <si>
    <t>2018年仁化县第一批非定向捐赠资金</t>
  </si>
  <si>
    <t>仁扶财慈〔2019〕2号</t>
  </si>
  <si>
    <t>2018年仁化县第二批定向捐赠资金</t>
  </si>
  <si>
    <t>仁扶财慈[2019]3号
韶农扶组[2019]1号</t>
  </si>
  <si>
    <t>2018年韶关市第二批定向捐赠资金</t>
  </si>
  <si>
    <t>仁扶财慈〔2019〕4号</t>
  </si>
  <si>
    <t>2018年仁化县第三批定向捐赠资金</t>
  </si>
  <si>
    <t>仁扶财慈〔2019〕5号</t>
  </si>
  <si>
    <t>2018年仁化县第二批非定向捐赠资金</t>
  </si>
  <si>
    <t>仁扶财慈〔2019〕6号
韶农扶组[2019]3号</t>
  </si>
  <si>
    <t>2018年韶关市第三批定向捐赠资金</t>
  </si>
  <si>
    <t>仁扶财慈〔2019〕7号
韶农扶组[2019]6号</t>
  </si>
  <si>
    <t>2018年韶关市第一批非定向捐赠资金</t>
  </si>
  <si>
    <t>仁扶财慈〔2019〕8号
韶农扶组[2019]6号</t>
  </si>
  <si>
    <t>2018年韶关市第二批非定向捐赠资金</t>
  </si>
  <si>
    <t>仁扶财慈〔2019〕9号</t>
  </si>
  <si>
    <t>2019年仁化县第一批定向捐赠资金</t>
  </si>
  <si>
    <t>仁扶财慈〔2019〕10号</t>
  </si>
  <si>
    <t>2019年仁化县第二批定向捐赠资金</t>
  </si>
  <si>
    <t>仁扶财慈〔2019〕11号</t>
  </si>
  <si>
    <t>2019年韶关市“广东扶贫济困日”第一批定向捐赠资金</t>
  </si>
  <si>
    <t>仁扶财慈〔2020〕1号</t>
  </si>
  <si>
    <t>2019年仁化县“广东扶贫济困日”第一批非定向捐赠资金</t>
  </si>
  <si>
    <t>仁扶财慈〔2020〕2号
韶农扶组[2019]25号</t>
  </si>
  <si>
    <t>2019年韶关市“广东扶贫济困日”第二批定向捐赠资金</t>
  </si>
  <si>
    <t>仁扶财慈〔2020〕3号</t>
  </si>
  <si>
    <t>2019年仁化县“广东扶贫济困日”第三批定向捐赠资金</t>
  </si>
  <si>
    <t>仁扶财慈〔2020〕4号
韶农扶组[2020]4号</t>
  </si>
  <si>
    <t>2019年韶关市“广东扶贫济困日”第三批定向捐赠资金</t>
  </si>
  <si>
    <t>仁扶财慈〔2020〕5号</t>
  </si>
  <si>
    <t>2019年仁化县“广东扶贫济困日”第四批定向捐赠资金</t>
  </si>
  <si>
    <t>仁扶财慈〔2020〕6号</t>
  </si>
  <si>
    <t>2019年仁化县“广东扶贫济困日”第五批定向捐赠资金</t>
  </si>
  <si>
    <t>仁扶财慈〔2020〕7号</t>
  </si>
  <si>
    <t>2019年仁化县“广东扶贫济困日”第二批非定向捐赠资金</t>
  </si>
  <si>
    <t>仁扶财慈〔2020〕8号</t>
  </si>
  <si>
    <t>2019年韶关市“广东扶贫济困日”第一批非定向捐赠资金</t>
  </si>
  <si>
    <t>中央资金</t>
  </si>
  <si>
    <t>中央资金
小计</t>
  </si>
  <si>
    <t>中央</t>
  </si>
  <si>
    <t>仁扶财〔2016〕4号
仁财农〔2015〕114号
粤财农〔2015〕565号</t>
  </si>
  <si>
    <t>2016年中央财政专项扶贫资金</t>
  </si>
  <si>
    <t>仁扶财〔2016〕5号
仁财农〔2016〕87号
粤财农〔2016〕218号</t>
  </si>
  <si>
    <t>2016年中央财政专项扶贫资金（第二批）</t>
  </si>
  <si>
    <t>仁扶财〔2017〕4号
粤财农〔2016〕325号</t>
  </si>
  <si>
    <t>2017年中央财政专项资金（发展资金）</t>
  </si>
  <si>
    <t>仁扶财〔2017〕12号
粤财农〔2017〕137号</t>
  </si>
  <si>
    <t>2017年第二批中央财政专项资金（发展资金）</t>
  </si>
  <si>
    <t>仁扶办〔2018〕17号
粤财农〔2018〕17号</t>
  </si>
  <si>
    <t>2018年中央财政专项扶贫资金（发展资金）</t>
  </si>
  <si>
    <t>仁财农〔2020〕39号
粤财农〔2020〕41号</t>
  </si>
  <si>
    <t>2020年第二批中央财政专项扶贫资金</t>
  </si>
  <si>
    <t>仁财农〔2020〕55号
粤财农〔2020〕41号
韶财农〔2020〕70号</t>
  </si>
  <si>
    <t>2020年第二批中央财政专项扶贫资金(扶贫发展方向)</t>
  </si>
  <si>
    <t>省级资金</t>
  </si>
  <si>
    <t>省级资金
小计</t>
  </si>
  <si>
    <t>仁财农〔2016〕58号
韶财农〔2016〕72号
粤财农〔2016〕78号</t>
  </si>
  <si>
    <t>2016年农业发展和农村工作专项资金</t>
  </si>
  <si>
    <t>仁财农〔2016〕60号
粤财农〔2016〕120号
粤财农〔2015〕683号</t>
  </si>
  <si>
    <t>2016年大禹杯专项资金</t>
  </si>
  <si>
    <t>仁扶财〔2016〕10号
仁财农〔2016〕52号
粤财农〔2016〕79号</t>
  </si>
  <si>
    <t>仁扶财〔2017〕14号
粤财农〔2017〕242号</t>
  </si>
  <si>
    <t>2017年农业发展和农村工作专项资金——现代农业基础设施建设（第三批）</t>
  </si>
  <si>
    <t>仁扶办〔2018〕16号
粤财农〔2017〕403号</t>
  </si>
  <si>
    <t>2017年农业发展和农村工作专项资金（扶贫老区发展和扶贫培训）</t>
  </si>
  <si>
    <t>仁财农〔2018〕115号
粤财农〔2018〕314号</t>
  </si>
  <si>
    <t>2019年省级涉农转移支付资金</t>
  </si>
  <si>
    <t>仁财农〔2020〕6号
粤财农〔2019〕220号</t>
  </si>
  <si>
    <t>2020年省涉农年省级涉农转移支付资金</t>
  </si>
  <si>
    <t>市级资金</t>
  </si>
  <si>
    <t>市级资金
小计</t>
  </si>
  <si>
    <t>仁扶财〔2016〕3号
仁财农〔2016〕57号
韶财农〔2016〕71号</t>
  </si>
  <si>
    <t>2016年贫困村公共服务体系建设市级资金</t>
  </si>
  <si>
    <t>仁扶财〔2017〕1号
韶农〔2016〕156号
韶财农〔2016〕162号</t>
  </si>
  <si>
    <t>2016年地方政府新增债券转贷资金</t>
  </si>
  <si>
    <t>仁扶财〔2016〕1号
韶财农〔2016〕76号</t>
  </si>
  <si>
    <t>2016年市级革命老区建设专项资金</t>
  </si>
  <si>
    <t>2017年贫困村公共服务体系建设资金</t>
  </si>
  <si>
    <t>仁扶财〔2017〕8号
韶财农〔2017〕127号</t>
  </si>
  <si>
    <t>2017年度市级革命老区建设专项资金</t>
  </si>
  <si>
    <t>2018年贫困村公共服务体系建设60万、市级革命老区专项资金9万</t>
  </si>
  <si>
    <t>仁财农〔2019〕38号
韶财农[2018]56号</t>
  </si>
  <si>
    <t>2019年市级涉农资金（精准扶贫精准脱贫类）2019年贫困村公共服务体系建设300万</t>
  </si>
  <si>
    <t>韶财农〔2019〕44号
仁老促字〔2019〕03号</t>
  </si>
  <si>
    <t>2019年度市级革命老区建设专项资金投放安排</t>
  </si>
  <si>
    <t xml:space="preserve">韶财农〔2020〕28号
</t>
  </si>
  <si>
    <t>2020年度市级涉农资金（精准扶贫精准脱贫类）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</si>
</sst>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b/>
      <sz val="14"/>
      <name val="仿宋_GB2312"/>
      <family val="3"/>
    </font>
    <font>
      <b/>
      <sz val="12"/>
      <name val="黑体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22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b/>
      <sz val="22"/>
      <color rgb="FFFF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 applyBorder="0">
      <alignment vertical="center"/>
      <protection/>
    </xf>
    <xf numFmtId="0" fontId="33" fillId="0" borderId="0" applyBorder="0">
      <alignment/>
      <protection/>
    </xf>
    <xf numFmtId="0" fontId="0" fillId="0" borderId="0" applyBorder="0">
      <alignment/>
      <protection/>
    </xf>
  </cellStyleXfs>
  <cellXfs count="39">
    <xf numFmtId="0" fontId="0" fillId="0" borderId="0" xfId="0" applyAlignment="1">
      <alignment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/>
    </xf>
    <xf numFmtId="0" fontId="9" fillId="0" borderId="10" xfId="63" applyFont="1" applyFill="1" applyBorder="1" applyAlignment="1">
      <alignment horizontal="center" vertical="center" wrapText="1"/>
      <protection/>
    </xf>
    <xf numFmtId="178" fontId="2" fillId="0" borderId="10" xfId="63" applyNumberFormat="1" applyFont="1" applyFill="1" applyBorder="1" applyAlignment="1">
      <alignment horizontal="center" vertical="center" wrapText="1"/>
      <protection/>
    </xf>
    <xf numFmtId="176" fontId="2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0"/>
  <sheetViews>
    <sheetView workbookViewId="0" topLeftCell="A1">
      <pane xSplit="6" ySplit="3" topLeftCell="G122" activePane="bottomRight" state="frozen"/>
      <selection pane="bottomRight" activeCell="C111" sqref="C111:E130"/>
    </sheetView>
  </sheetViews>
  <sheetFormatPr defaultColWidth="9.00390625" defaultRowHeight="13.5"/>
  <cols>
    <col min="1" max="1" width="9.00390625" style="8" customWidth="1"/>
    <col min="2" max="2" width="9.00390625" style="9" customWidth="1"/>
    <col min="3" max="3" width="22.50390625" style="8" customWidth="1"/>
    <col min="4" max="4" width="12.00390625" style="8" customWidth="1"/>
    <col min="5" max="5" width="21.125" style="10" customWidth="1"/>
    <col min="6" max="6" width="12.50390625" style="11" customWidth="1"/>
    <col min="7" max="7" width="17.75390625" style="12" customWidth="1"/>
    <col min="8" max="9" width="11.875" style="13" customWidth="1"/>
    <col min="10" max="10" width="12.125" style="13" customWidth="1"/>
    <col min="11" max="11" width="14.00390625" style="13" customWidth="1"/>
    <col min="12" max="12" width="10.50390625" style="13" customWidth="1"/>
    <col min="13" max="13" width="11.375" style="13" customWidth="1"/>
    <col min="14" max="14" width="10.875" style="13" customWidth="1"/>
    <col min="15" max="16" width="10.50390625" style="13" customWidth="1"/>
    <col min="17" max="17" width="13.00390625" style="13" customWidth="1"/>
    <col min="18" max="18" width="12.00390625" style="13" customWidth="1"/>
    <col min="19" max="19" width="10.50390625" style="14" customWidth="1"/>
    <col min="20" max="20" width="10.50390625" style="12" customWidth="1"/>
    <col min="21" max="16384" width="9.00390625" style="8" customWidth="1"/>
  </cols>
  <sheetData>
    <row r="1" spans="1:20" ht="43.5" customHeight="1">
      <c r="A1" s="15" t="s">
        <v>0</v>
      </c>
      <c r="B1" s="15"/>
      <c r="C1" s="15"/>
      <c r="D1" s="15"/>
      <c r="E1" s="15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1"/>
      <c r="T1" s="16"/>
    </row>
    <row r="2" spans="1:20" s="4" customFormat="1" ht="48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9" t="s">
        <v>6</v>
      </c>
      <c r="H2" s="19" t="s">
        <v>7</v>
      </c>
      <c r="I2" s="19" t="s">
        <v>8</v>
      </c>
      <c r="J2" s="19" t="s">
        <v>9</v>
      </c>
      <c r="K2" s="30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30" t="s">
        <v>18</v>
      </c>
      <c r="T2" s="32" t="s">
        <v>19</v>
      </c>
    </row>
    <row r="3" spans="1:20" s="5" customFormat="1" ht="24" customHeight="1">
      <c r="A3" s="20" t="s">
        <v>20</v>
      </c>
      <c r="B3" s="20"/>
      <c r="C3" s="20"/>
      <c r="D3" s="20"/>
      <c r="E3" s="20"/>
      <c r="F3" s="20" t="s">
        <v>21</v>
      </c>
      <c r="G3" s="21">
        <f>G7+G35+G49+G77+G153+G171+G189</f>
        <v>28764.960313999996</v>
      </c>
      <c r="H3" s="22">
        <f>H7+H35+H49+H77+H153+H171+H189</f>
        <v>2244.2318</v>
      </c>
      <c r="I3" s="22">
        <f aca="true" t="shared" si="0" ref="I3:S3">I7+I35+I49+I77+I153+I171+I189</f>
        <v>1449.47243</v>
      </c>
      <c r="J3" s="22">
        <f t="shared" si="0"/>
        <v>1961.01531</v>
      </c>
      <c r="K3" s="22">
        <f t="shared" si="0"/>
        <v>5136.158977</v>
      </c>
      <c r="L3" s="22">
        <f t="shared" si="0"/>
        <v>2276.841</v>
      </c>
      <c r="M3" s="22">
        <f t="shared" si="0"/>
        <v>2228.7652999999996</v>
      </c>
      <c r="N3" s="22">
        <f t="shared" si="0"/>
        <v>2118.6292000000003</v>
      </c>
      <c r="O3" s="22">
        <f t="shared" si="0"/>
        <v>515.74483</v>
      </c>
      <c r="P3" s="22">
        <f t="shared" si="0"/>
        <v>539.51585</v>
      </c>
      <c r="Q3" s="22">
        <f t="shared" si="0"/>
        <v>5669.639867000001</v>
      </c>
      <c r="R3" s="22">
        <f t="shared" si="0"/>
        <v>3041.2157500000003</v>
      </c>
      <c r="S3" s="22">
        <f t="shared" si="0"/>
        <v>1583.73</v>
      </c>
      <c r="T3" s="22"/>
    </row>
    <row r="4" spans="1:20" s="5" customFormat="1" ht="24" customHeight="1">
      <c r="A4" s="20"/>
      <c r="B4" s="20"/>
      <c r="C4" s="20"/>
      <c r="D4" s="20"/>
      <c r="E4" s="20"/>
      <c r="F4" s="20" t="s">
        <v>22</v>
      </c>
      <c r="G4" s="21">
        <f>SUM(H4:S4)</f>
        <v>25646.784834</v>
      </c>
      <c r="H4" s="22">
        <f>H8+H36+H50+H78+H154+H172+H190</f>
        <v>1942.091128</v>
      </c>
      <c r="I4" s="22">
        <f>I8+I36+I50+I78+I154+I172+I190</f>
        <v>1292.8347299999998</v>
      </c>
      <c r="J4" s="22">
        <f aca="true" t="shared" si="1" ref="J4:S4">J8+J36+J50+J78+J154+J172+J190</f>
        <v>1805.32536</v>
      </c>
      <c r="K4" s="22">
        <f t="shared" si="1"/>
        <v>4537.171677</v>
      </c>
      <c r="L4" s="22">
        <f t="shared" si="1"/>
        <v>1978.2779999999998</v>
      </c>
      <c r="M4" s="22">
        <f t="shared" si="1"/>
        <v>2112.2553</v>
      </c>
      <c r="N4" s="22">
        <f t="shared" si="1"/>
        <v>1852.2153</v>
      </c>
      <c r="O4" s="22">
        <f t="shared" si="1"/>
        <v>498.98583</v>
      </c>
      <c r="P4" s="22">
        <f t="shared" si="1"/>
        <v>500.80585</v>
      </c>
      <c r="Q4" s="22">
        <f t="shared" si="1"/>
        <v>5042.860509</v>
      </c>
      <c r="R4" s="22">
        <f t="shared" si="1"/>
        <v>2710.7211500000003</v>
      </c>
      <c r="S4" s="22">
        <f t="shared" si="1"/>
        <v>1373.24</v>
      </c>
      <c r="T4" s="22"/>
    </row>
    <row r="5" spans="1:20" s="5" customFormat="1" ht="24" customHeight="1">
      <c r="A5" s="20"/>
      <c r="B5" s="20"/>
      <c r="C5" s="20"/>
      <c r="D5" s="20"/>
      <c r="E5" s="20"/>
      <c r="F5" s="20" t="s">
        <v>23</v>
      </c>
      <c r="G5" s="22">
        <f>SUM(H5:S5)</f>
        <v>3118.175480000001</v>
      </c>
      <c r="H5" s="22">
        <f>H3-H4</f>
        <v>302.140672</v>
      </c>
      <c r="I5" s="22">
        <f aca="true" t="shared" si="2" ref="I5:S5">I3-I4</f>
        <v>156.63770000000022</v>
      </c>
      <c r="J5" s="22">
        <f t="shared" si="2"/>
        <v>155.68994999999995</v>
      </c>
      <c r="K5" s="22">
        <f t="shared" si="2"/>
        <v>598.9872999999998</v>
      </c>
      <c r="L5" s="22">
        <f t="shared" si="2"/>
        <v>298.5630000000001</v>
      </c>
      <c r="M5" s="22">
        <f t="shared" si="2"/>
        <v>116.50999999999976</v>
      </c>
      <c r="N5" s="22">
        <f t="shared" si="2"/>
        <v>266.41390000000024</v>
      </c>
      <c r="O5" s="22">
        <f t="shared" si="2"/>
        <v>16.758999999999958</v>
      </c>
      <c r="P5" s="22">
        <f t="shared" si="2"/>
        <v>38.70999999999998</v>
      </c>
      <c r="Q5" s="22">
        <f t="shared" si="2"/>
        <v>626.7793580000007</v>
      </c>
      <c r="R5" s="22">
        <f t="shared" si="2"/>
        <v>330.4946</v>
      </c>
      <c r="S5" s="22">
        <f t="shared" si="2"/>
        <v>210.49</v>
      </c>
      <c r="T5" s="22"/>
    </row>
    <row r="6" spans="1:20" s="6" customFormat="1" ht="24" customHeight="1">
      <c r="A6" s="20"/>
      <c r="B6" s="20"/>
      <c r="C6" s="20"/>
      <c r="D6" s="20"/>
      <c r="E6" s="20"/>
      <c r="F6" s="23" t="s">
        <v>24</v>
      </c>
      <c r="G6" s="24">
        <f>G4/G3</f>
        <v>0.8915981302959639</v>
      </c>
      <c r="H6" s="24">
        <f aca="true" t="shared" si="3" ref="H6:S6">H4/H3</f>
        <v>0.8653701137288938</v>
      </c>
      <c r="I6" s="24">
        <f t="shared" si="3"/>
        <v>0.8919346813654122</v>
      </c>
      <c r="J6" s="24">
        <f t="shared" si="3"/>
        <v>0.9206074785821025</v>
      </c>
      <c r="K6" s="24">
        <f t="shared" si="3"/>
        <v>0.8833783567287739</v>
      </c>
      <c r="L6" s="24">
        <f t="shared" si="3"/>
        <v>0.8688696312127197</v>
      </c>
      <c r="M6" s="24">
        <f t="shared" si="3"/>
        <v>0.9477244194352812</v>
      </c>
      <c r="N6" s="24">
        <f t="shared" si="3"/>
        <v>0.874251756749128</v>
      </c>
      <c r="O6" s="24">
        <f t="shared" si="3"/>
        <v>0.9675052486711307</v>
      </c>
      <c r="P6" s="24">
        <f t="shared" si="3"/>
        <v>0.9282504860607895</v>
      </c>
      <c r="Q6" s="24">
        <f t="shared" si="3"/>
        <v>0.889449881702689</v>
      </c>
      <c r="R6" s="24">
        <f t="shared" si="3"/>
        <v>0.8913281308634549</v>
      </c>
      <c r="S6" s="24">
        <f t="shared" si="3"/>
        <v>0.8670922442588067</v>
      </c>
      <c r="T6" s="24"/>
    </row>
    <row r="7" spans="1:20" s="5" customFormat="1" ht="24" customHeight="1">
      <c r="A7" s="25" t="s">
        <v>25</v>
      </c>
      <c r="B7" s="20" t="s">
        <v>26</v>
      </c>
      <c r="C7" s="20"/>
      <c r="D7" s="20"/>
      <c r="E7" s="20"/>
      <c r="F7" s="20" t="s">
        <v>21</v>
      </c>
      <c r="G7" s="22">
        <f aca="true" t="shared" si="4" ref="G7:G46">SUM(H7:S7)</f>
        <v>14063.062</v>
      </c>
      <c r="H7" s="22">
        <f>SUM(H11+H13+H15+H17+H19+H21+H23+H25+H27+H29+H31+H33)</f>
        <v>783.8639999999999</v>
      </c>
      <c r="I7" s="22">
        <f aca="true" t="shared" si="5" ref="I7:S7">SUM(I11+I13+I15+I17+I19+I21+I23+I25+I27+I29+I31+I33)</f>
        <v>522.956</v>
      </c>
      <c r="J7" s="22">
        <f t="shared" si="5"/>
        <v>990.4389999999999</v>
      </c>
      <c r="K7" s="22">
        <f t="shared" si="5"/>
        <v>2217.771</v>
      </c>
      <c r="L7" s="22">
        <f t="shared" si="5"/>
        <v>962.2719999999998</v>
      </c>
      <c r="M7" s="22">
        <f t="shared" si="5"/>
        <v>1817.646</v>
      </c>
      <c r="N7" s="22">
        <f t="shared" si="5"/>
        <v>935.975</v>
      </c>
      <c r="O7" s="22">
        <f t="shared" si="5"/>
        <v>335.205</v>
      </c>
      <c r="P7" s="22">
        <f t="shared" si="5"/>
        <v>310.072</v>
      </c>
      <c r="Q7" s="22">
        <f t="shared" si="5"/>
        <v>2358.1960000000004</v>
      </c>
      <c r="R7" s="22">
        <f t="shared" si="5"/>
        <v>1644.666</v>
      </c>
      <c r="S7" s="22">
        <f t="shared" si="5"/>
        <v>1184</v>
      </c>
      <c r="T7" s="22"/>
    </row>
    <row r="8" spans="1:20" s="5" customFormat="1" ht="24" customHeight="1">
      <c r="A8" s="25"/>
      <c r="B8" s="20"/>
      <c r="C8" s="20"/>
      <c r="D8" s="20"/>
      <c r="E8" s="20"/>
      <c r="F8" s="20" t="s">
        <v>22</v>
      </c>
      <c r="G8" s="22">
        <f t="shared" si="4"/>
        <v>14063.062</v>
      </c>
      <c r="H8" s="22">
        <f>SUM(H12+H14+H16+H18+H20+H22+H24+H26+H28+H30+H32+H34)</f>
        <v>783.8639999999999</v>
      </c>
      <c r="I8" s="22">
        <f aca="true" t="shared" si="6" ref="I8:S8">SUM(I12+I14+I16+I18+I20+I22+I24+I26+I28+I30+I32+I34)</f>
        <v>522.956</v>
      </c>
      <c r="J8" s="22">
        <f t="shared" si="6"/>
        <v>990.4389999999999</v>
      </c>
      <c r="K8" s="22">
        <f t="shared" si="6"/>
        <v>2217.771</v>
      </c>
      <c r="L8" s="22">
        <f t="shared" si="6"/>
        <v>962.2719999999998</v>
      </c>
      <c r="M8" s="22">
        <f t="shared" si="6"/>
        <v>1817.646</v>
      </c>
      <c r="N8" s="22">
        <f t="shared" si="6"/>
        <v>935.975</v>
      </c>
      <c r="O8" s="22">
        <f t="shared" si="6"/>
        <v>335.205</v>
      </c>
      <c r="P8" s="22">
        <f t="shared" si="6"/>
        <v>310.072</v>
      </c>
      <c r="Q8" s="22">
        <f t="shared" si="6"/>
        <v>2358.1960000000004</v>
      </c>
      <c r="R8" s="22">
        <f t="shared" si="6"/>
        <v>1644.666</v>
      </c>
      <c r="S8" s="22">
        <f t="shared" si="6"/>
        <v>1184</v>
      </c>
      <c r="T8" s="22"/>
    </row>
    <row r="9" spans="1:20" s="5" customFormat="1" ht="24" customHeight="1">
      <c r="A9" s="25"/>
      <c r="B9" s="20"/>
      <c r="C9" s="20"/>
      <c r="D9" s="20"/>
      <c r="E9" s="20"/>
      <c r="F9" s="20" t="s">
        <v>23</v>
      </c>
      <c r="G9" s="22">
        <f t="shared" si="4"/>
        <v>0</v>
      </c>
      <c r="H9" s="22">
        <f>H7-H8</f>
        <v>0</v>
      </c>
      <c r="I9" s="22">
        <f aca="true" t="shared" si="7" ref="I9:S9">I7-I8</f>
        <v>0</v>
      </c>
      <c r="J9" s="22">
        <f t="shared" si="7"/>
        <v>0</v>
      </c>
      <c r="K9" s="22">
        <f t="shared" si="7"/>
        <v>0</v>
      </c>
      <c r="L9" s="22">
        <f t="shared" si="7"/>
        <v>0</v>
      </c>
      <c r="M9" s="22">
        <f t="shared" si="7"/>
        <v>0</v>
      </c>
      <c r="N9" s="22">
        <f t="shared" si="7"/>
        <v>0</v>
      </c>
      <c r="O9" s="22">
        <f t="shared" si="7"/>
        <v>0</v>
      </c>
      <c r="P9" s="22">
        <f t="shared" si="7"/>
        <v>0</v>
      </c>
      <c r="Q9" s="22">
        <f t="shared" si="7"/>
        <v>0</v>
      </c>
      <c r="R9" s="22">
        <f t="shared" si="7"/>
        <v>0</v>
      </c>
      <c r="S9" s="22">
        <f t="shared" si="7"/>
        <v>0</v>
      </c>
      <c r="T9" s="22"/>
    </row>
    <row r="10" spans="1:20" s="6" customFormat="1" ht="24" customHeight="1">
      <c r="A10" s="25"/>
      <c r="B10" s="20"/>
      <c r="C10" s="20"/>
      <c r="D10" s="20"/>
      <c r="E10" s="20"/>
      <c r="F10" s="23" t="s">
        <v>24</v>
      </c>
      <c r="G10" s="24">
        <f>G8/G7</f>
        <v>1</v>
      </c>
      <c r="H10" s="24">
        <f aca="true" t="shared" si="8" ref="H10:S10">H8/H7</f>
        <v>1</v>
      </c>
      <c r="I10" s="24">
        <f t="shared" si="8"/>
        <v>1</v>
      </c>
      <c r="J10" s="24">
        <f t="shared" si="8"/>
        <v>1</v>
      </c>
      <c r="K10" s="24">
        <f t="shared" si="8"/>
        <v>1</v>
      </c>
      <c r="L10" s="24">
        <f t="shared" si="8"/>
        <v>1</v>
      </c>
      <c r="M10" s="24">
        <f t="shared" si="8"/>
        <v>1</v>
      </c>
      <c r="N10" s="24">
        <f t="shared" si="8"/>
        <v>1</v>
      </c>
      <c r="O10" s="24">
        <f t="shared" si="8"/>
        <v>1</v>
      </c>
      <c r="P10" s="24">
        <f t="shared" si="8"/>
        <v>1</v>
      </c>
      <c r="Q10" s="24">
        <f t="shared" si="8"/>
        <v>1</v>
      </c>
      <c r="R10" s="24">
        <f t="shared" si="8"/>
        <v>1</v>
      </c>
      <c r="S10" s="24">
        <f t="shared" si="8"/>
        <v>1</v>
      </c>
      <c r="T10" s="24"/>
    </row>
    <row r="11" spans="1:20" s="5" customFormat="1" ht="24" customHeight="1">
      <c r="A11" s="25"/>
      <c r="B11" s="26" t="s">
        <v>27</v>
      </c>
      <c r="C11" s="26" t="s">
        <v>28</v>
      </c>
      <c r="D11" s="26">
        <v>2785</v>
      </c>
      <c r="E11" s="26" t="s">
        <v>29</v>
      </c>
      <c r="F11" s="20" t="s">
        <v>21</v>
      </c>
      <c r="G11" s="22">
        <f t="shared" si="4"/>
        <v>2785</v>
      </c>
      <c r="H11" s="22">
        <v>166</v>
      </c>
      <c r="I11" s="22">
        <v>107</v>
      </c>
      <c r="J11" s="22">
        <v>219</v>
      </c>
      <c r="K11" s="22">
        <v>460</v>
      </c>
      <c r="L11" s="22">
        <v>208</v>
      </c>
      <c r="M11" s="22">
        <v>412</v>
      </c>
      <c r="N11" s="22">
        <v>201</v>
      </c>
      <c r="O11" s="22">
        <v>83</v>
      </c>
      <c r="P11" s="22">
        <v>67</v>
      </c>
      <c r="Q11" s="22">
        <v>506</v>
      </c>
      <c r="R11" s="22">
        <v>356</v>
      </c>
      <c r="S11" s="22"/>
      <c r="T11" s="22"/>
    </row>
    <row r="12" spans="1:20" s="5" customFormat="1" ht="24" customHeight="1">
      <c r="A12" s="25"/>
      <c r="B12" s="26"/>
      <c r="C12" s="26"/>
      <c r="D12" s="26"/>
      <c r="E12" s="26"/>
      <c r="F12" s="20" t="s">
        <v>22</v>
      </c>
      <c r="G12" s="22">
        <f t="shared" si="4"/>
        <v>2785</v>
      </c>
      <c r="H12" s="22">
        <v>166</v>
      </c>
      <c r="I12" s="22">
        <v>107</v>
      </c>
      <c r="J12" s="22">
        <v>219</v>
      </c>
      <c r="K12" s="22">
        <v>460</v>
      </c>
      <c r="L12" s="22">
        <v>208</v>
      </c>
      <c r="M12" s="22">
        <v>412</v>
      </c>
      <c r="N12" s="22">
        <v>201</v>
      </c>
      <c r="O12" s="22">
        <v>83</v>
      </c>
      <c r="P12" s="22">
        <v>67</v>
      </c>
      <c r="Q12" s="22">
        <v>506</v>
      </c>
      <c r="R12" s="22">
        <v>356</v>
      </c>
      <c r="S12" s="22"/>
      <c r="T12" s="22"/>
    </row>
    <row r="13" spans="1:20" s="5" customFormat="1" ht="24" customHeight="1">
      <c r="A13" s="25"/>
      <c r="B13" s="27" t="s">
        <v>27</v>
      </c>
      <c r="C13" s="27" t="s">
        <v>30</v>
      </c>
      <c r="D13" s="27">
        <v>88</v>
      </c>
      <c r="E13" s="27" t="s">
        <v>31</v>
      </c>
      <c r="F13" s="20" t="s">
        <v>21</v>
      </c>
      <c r="G13" s="22">
        <f t="shared" si="4"/>
        <v>88</v>
      </c>
      <c r="H13" s="22">
        <v>5.2</v>
      </c>
      <c r="I13" s="22">
        <v>3.4</v>
      </c>
      <c r="J13" s="22">
        <v>6.9</v>
      </c>
      <c r="K13" s="22">
        <v>14.7</v>
      </c>
      <c r="L13" s="22">
        <v>6.6</v>
      </c>
      <c r="M13" s="22">
        <v>13</v>
      </c>
      <c r="N13" s="22">
        <v>6.3</v>
      </c>
      <c r="O13" s="22">
        <v>2.6</v>
      </c>
      <c r="P13" s="22">
        <v>2.1</v>
      </c>
      <c r="Q13" s="22">
        <v>16</v>
      </c>
      <c r="R13" s="22">
        <v>11.2</v>
      </c>
      <c r="S13" s="22"/>
      <c r="T13" s="22"/>
    </row>
    <row r="14" spans="1:20" s="5" customFormat="1" ht="24" customHeight="1">
      <c r="A14" s="25"/>
      <c r="B14" s="27"/>
      <c r="C14" s="27"/>
      <c r="D14" s="27"/>
      <c r="E14" s="27"/>
      <c r="F14" s="20" t="s">
        <v>22</v>
      </c>
      <c r="G14" s="22">
        <f t="shared" si="4"/>
        <v>88</v>
      </c>
      <c r="H14" s="22">
        <v>5.2</v>
      </c>
      <c r="I14" s="22">
        <v>3.4</v>
      </c>
      <c r="J14" s="22">
        <v>6.9</v>
      </c>
      <c r="K14" s="22">
        <v>14.7</v>
      </c>
      <c r="L14" s="22">
        <v>6.6</v>
      </c>
      <c r="M14" s="22">
        <v>13</v>
      </c>
      <c r="N14" s="22">
        <v>6.3</v>
      </c>
      <c r="O14" s="22">
        <v>2.6</v>
      </c>
      <c r="P14" s="22">
        <v>2.1</v>
      </c>
      <c r="Q14" s="22">
        <v>16</v>
      </c>
      <c r="R14" s="22">
        <v>11.2</v>
      </c>
      <c r="S14" s="22"/>
      <c r="T14" s="22"/>
    </row>
    <row r="15" spans="1:20" s="5" customFormat="1" ht="24" customHeight="1">
      <c r="A15" s="25"/>
      <c r="B15" s="2" t="s">
        <v>32</v>
      </c>
      <c r="C15" s="2" t="s">
        <v>33</v>
      </c>
      <c r="D15" s="2">
        <v>201.63</v>
      </c>
      <c r="E15" s="2" t="s">
        <v>34</v>
      </c>
      <c r="F15" s="20" t="s">
        <v>21</v>
      </c>
      <c r="G15" s="22">
        <f t="shared" si="4"/>
        <v>201.63</v>
      </c>
      <c r="H15" s="22">
        <v>12.02</v>
      </c>
      <c r="I15" s="22">
        <v>7.73</v>
      </c>
      <c r="J15" s="22">
        <v>15.86</v>
      </c>
      <c r="K15" s="22">
        <v>33.32</v>
      </c>
      <c r="L15" s="22">
        <v>15.11</v>
      </c>
      <c r="M15" s="22">
        <v>29.82</v>
      </c>
      <c r="N15" s="22">
        <v>14.53</v>
      </c>
      <c r="O15" s="22">
        <v>6</v>
      </c>
      <c r="P15" s="22">
        <v>4.84</v>
      </c>
      <c r="Q15" s="22">
        <v>36.64</v>
      </c>
      <c r="R15" s="22">
        <v>25.76</v>
      </c>
      <c r="S15" s="22"/>
      <c r="T15" s="22"/>
    </row>
    <row r="16" spans="1:20" s="5" customFormat="1" ht="24" customHeight="1">
      <c r="A16" s="25"/>
      <c r="B16" s="2"/>
      <c r="C16" s="2"/>
      <c r="D16" s="2"/>
      <c r="E16" s="2"/>
      <c r="F16" s="20" t="s">
        <v>22</v>
      </c>
      <c r="G16" s="22">
        <f t="shared" si="4"/>
        <v>201.63</v>
      </c>
      <c r="H16" s="22">
        <v>12.02</v>
      </c>
      <c r="I16" s="22">
        <v>7.73</v>
      </c>
      <c r="J16" s="22">
        <v>15.86</v>
      </c>
      <c r="K16" s="22">
        <v>33.32</v>
      </c>
      <c r="L16" s="22">
        <v>15.11</v>
      </c>
      <c r="M16" s="22">
        <v>29.82</v>
      </c>
      <c r="N16" s="22">
        <v>14.53</v>
      </c>
      <c r="O16" s="22">
        <v>6</v>
      </c>
      <c r="P16" s="22">
        <v>4.84</v>
      </c>
      <c r="Q16" s="22">
        <v>36.64</v>
      </c>
      <c r="R16" s="22">
        <v>25.76</v>
      </c>
      <c r="S16" s="22"/>
      <c r="T16" s="22"/>
    </row>
    <row r="17" spans="1:20" s="5" customFormat="1" ht="24" customHeight="1">
      <c r="A17" s="25"/>
      <c r="B17" s="2" t="s">
        <v>32</v>
      </c>
      <c r="C17" s="2" t="s">
        <v>35</v>
      </c>
      <c r="D17" s="2">
        <v>456.162</v>
      </c>
      <c r="E17" s="2" t="s">
        <v>36</v>
      </c>
      <c r="F17" s="20" t="s">
        <v>21</v>
      </c>
      <c r="G17" s="22">
        <f t="shared" si="4"/>
        <v>456.16200000000003</v>
      </c>
      <c r="H17" s="22">
        <v>27.194</v>
      </c>
      <c r="I17" s="22">
        <v>17.496</v>
      </c>
      <c r="J17" s="22">
        <v>35.889</v>
      </c>
      <c r="K17" s="22">
        <v>75.361</v>
      </c>
      <c r="L17" s="22">
        <v>34.202</v>
      </c>
      <c r="M17" s="22">
        <v>67.456</v>
      </c>
      <c r="N17" s="22">
        <v>32.885</v>
      </c>
      <c r="O17" s="22">
        <v>13.535</v>
      </c>
      <c r="P17" s="22">
        <v>10.962</v>
      </c>
      <c r="Q17" s="22">
        <v>82.896</v>
      </c>
      <c r="R17" s="22">
        <v>58.286</v>
      </c>
      <c r="S17" s="22"/>
      <c r="T17" s="22"/>
    </row>
    <row r="18" spans="1:20" s="5" customFormat="1" ht="24" customHeight="1">
      <c r="A18" s="25"/>
      <c r="B18" s="2"/>
      <c r="C18" s="2"/>
      <c r="D18" s="2"/>
      <c r="E18" s="2"/>
      <c r="F18" s="20" t="s">
        <v>22</v>
      </c>
      <c r="G18" s="22">
        <f t="shared" si="4"/>
        <v>456.16200000000003</v>
      </c>
      <c r="H18" s="22">
        <v>27.194</v>
      </c>
      <c r="I18" s="22">
        <v>17.496</v>
      </c>
      <c r="J18" s="22">
        <v>35.889</v>
      </c>
      <c r="K18" s="22">
        <v>75.361</v>
      </c>
      <c r="L18" s="22">
        <v>34.202</v>
      </c>
      <c r="M18" s="22">
        <v>67.456</v>
      </c>
      <c r="N18" s="22">
        <v>32.885</v>
      </c>
      <c r="O18" s="22">
        <v>13.535</v>
      </c>
      <c r="P18" s="22">
        <v>10.962</v>
      </c>
      <c r="Q18" s="22">
        <v>82.896</v>
      </c>
      <c r="R18" s="22">
        <v>58.286</v>
      </c>
      <c r="S18" s="22"/>
      <c r="T18" s="22"/>
    </row>
    <row r="19" spans="1:20" s="5" customFormat="1" ht="24" customHeight="1">
      <c r="A19" s="25"/>
      <c r="B19" s="2" t="s">
        <v>37</v>
      </c>
      <c r="C19" s="2" t="s">
        <v>38</v>
      </c>
      <c r="D19" s="2">
        <v>1973.4</v>
      </c>
      <c r="E19" s="2" t="s">
        <v>39</v>
      </c>
      <c r="F19" s="20" t="s">
        <v>21</v>
      </c>
      <c r="G19" s="22">
        <f t="shared" si="4"/>
        <v>1973.4</v>
      </c>
      <c r="H19" s="22">
        <v>94.2</v>
      </c>
      <c r="I19" s="22">
        <v>63</v>
      </c>
      <c r="J19" s="22">
        <v>117.4</v>
      </c>
      <c r="K19" s="22">
        <v>267.9</v>
      </c>
      <c r="L19" s="22">
        <v>113.3</v>
      </c>
      <c r="M19" s="22">
        <v>212.5</v>
      </c>
      <c r="N19" s="22">
        <v>112</v>
      </c>
      <c r="O19" s="22">
        <v>37.6</v>
      </c>
      <c r="P19" s="22">
        <v>37</v>
      </c>
      <c r="Q19" s="22">
        <v>280.9</v>
      </c>
      <c r="R19" s="22">
        <v>193.6</v>
      </c>
      <c r="S19" s="22">
        <v>444</v>
      </c>
      <c r="T19" s="22"/>
    </row>
    <row r="20" spans="1:20" s="5" customFormat="1" ht="24" customHeight="1">
      <c r="A20" s="25"/>
      <c r="B20" s="2"/>
      <c r="C20" s="2"/>
      <c r="D20" s="2"/>
      <c r="E20" s="2"/>
      <c r="F20" s="20" t="s">
        <v>22</v>
      </c>
      <c r="G20" s="22">
        <f t="shared" si="4"/>
        <v>1973.4</v>
      </c>
      <c r="H20" s="22">
        <v>94.2</v>
      </c>
      <c r="I20" s="22">
        <v>63</v>
      </c>
      <c r="J20" s="22">
        <v>117.4</v>
      </c>
      <c r="K20" s="22">
        <v>267.9</v>
      </c>
      <c r="L20" s="22">
        <v>113.3</v>
      </c>
      <c r="M20" s="22">
        <v>212.5</v>
      </c>
      <c r="N20" s="22">
        <v>112</v>
      </c>
      <c r="O20" s="22">
        <v>37.6</v>
      </c>
      <c r="P20" s="22">
        <v>37</v>
      </c>
      <c r="Q20" s="22">
        <v>280.9</v>
      </c>
      <c r="R20" s="22">
        <v>193.6</v>
      </c>
      <c r="S20" s="22">
        <v>444</v>
      </c>
      <c r="T20" s="22"/>
    </row>
    <row r="21" spans="1:20" s="5" customFormat="1" ht="24" customHeight="1">
      <c r="A21" s="25"/>
      <c r="B21" s="2" t="s">
        <v>27</v>
      </c>
      <c r="C21" s="2" t="s">
        <v>40</v>
      </c>
      <c r="D21" s="2">
        <v>2545</v>
      </c>
      <c r="E21" s="2" t="s">
        <v>41</v>
      </c>
      <c r="F21" s="20" t="s">
        <v>21</v>
      </c>
      <c r="G21" s="22">
        <f t="shared" si="4"/>
        <v>2544.9999999999995</v>
      </c>
      <c r="H21" s="22">
        <v>156.7</v>
      </c>
      <c r="I21" s="22">
        <v>104.7</v>
      </c>
      <c r="J21" s="22">
        <v>195.4</v>
      </c>
      <c r="K21" s="22">
        <v>445.7</v>
      </c>
      <c r="L21" s="22">
        <v>188.6</v>
      </c>
      <c r="M21" s="22">
        <v>353.6</v>
      </c>
      <c r="N21" s="22">
        <v>186.4</v>
      </c>
      <c r="O21" s="22">
        <v>62.8</v>
      </c>
      <c r="P21" s="22">
        <v>61.6</v>
      </c>
      <c r="Q21" s="22">
        <v>467.4</v>
      </c>
      <c r="R21" s="22">
        <v>322.1</v>
      </c>
      <c r="S21" s="22"/>
      <c r="T21" s="22"/>
    </row>
    <row r="22" spans="1:20" s="5" customFormat="1" ht="24" customHeight="1">
      <c r="A22" s="25"/>
      <c r="B22" s="2"/>
      <c r="C22" s="2"/>
      <c r="D22" s="2"/>
      <c r="E22" s="2"/>
      <c r="F22" s="20" t="s">
        <v>22</v>
      </c>
      <c r="G22" s="22">
        <f t="shared" si="4"/>
        <v>2544.9999999999995</v>
      </c>
      <c r="H22" s="22">
        <v>156.7</v>
      </c>
      <c r="I22" s="22">
        <v>104.7</v>
      </c>
      <c r="J22" s="22">
        <v>195.4</v>
      </c>
      <c r="K22" s="22">
        <v>445.7</v>
      </c>
      <c r="L22" s="22">
        <v>188.6</v>
      </c>
      <c r="M22" s="22">
        <v>353.6</v>
      </c>
      <c r="N22" s="22">
        <v>186.4</v>
      </c>
      <c r="O22" s="22">
        <v>62.8</v>
      </c>
      <c r="P22" s="22">
        <v>61.6</v>
      </c>
      <c r="Q22" s="22">
        <v>467.4</v>
      </c>
      <c r="R22" s="22">
        <v>322.1</v>
      </c>
      <c r="S22" s="22"/>
      <c r="T22" s="22"/>
    </row>
    <row r="23" spans="1:20" s="5" customFormat="1" ht="24" customHeight="1">
      <c r="A23" s="25"/>
      <c r="B23" s="2" t="s">
        <v>32</v>
      </c>
      <c r="C23" s="2" t="s">
        <v>42</v>
      </c>
      <c r="D23" s="2">
        <v>657.8</v>
      </c>
      <c r="E23" s="2" t="s">
        <v>43</v>
      </c>
      <c r="F23" s="20" t="s">
        <v>21</v>
      </c>
      <c r="G23" s="22">
        <f t="shared" si="4"/>
        <v>657.8</v>
      </c>
      <c r="H23" s="22">
        <v>22.3</v>
      </c>
      <c r="I23" s="22">
        <v>14.9</v>
      </c>
      <c r="J23" s="22">
        <v>27.8</v>
      </c>
      <c r="K23" s="22">
        <v>63.2</v>
      </c>
      <c r="L23" s="22">
        <v>26.8</v>
      </c>
      <c r="M23" s="22">
        <v>50.5</v>
      </c>
      <c r="N23" s="22">
        <v>26.5</v>
      </c>
      <c r="O23" s="22">
        <v>8.9</v>
      </c>
      <c r="P23" s="22">
        <v>8.7</v>
      </c>
      <c r="Q23" s="22">
        <v>66.4</v>
      </c>
      <c r="R23" s="22">
        <v>45.8</v>
      </c>
      <c r="S23" s="22">
        <v>296</v>
      </c>
      <c r="T23" s="22"/>
    </row>
    <row r="24" spans="1:20" s="5" customFormat="1" ht="24" customHeight="1">
      <c r="A24" s="25"/>
      <c r="B24" s="2"/>
      <c r="C24" s="2"/>
      <c r="D24" s="2"/>
      <c r="E24" s="2"/>
      <c r="F24" s="20" t="s">
        <v>22</v>
      </c>
      <c r="G24" s="22">
        <f t="shared" si="4"/>
        <v>657.8</v>
      </c>
      <c r="H24" s="22">
        <v>22.3</v>
      </c>
      <c r="I24" s="22">
        <v>14.9</v>
      </c>
      <c r="J24" s="22">
        <v>27.8</v>
      </c>
      <c r="K24" s="22">
        <v>63.2</v>
      </c>
      <c r="L24" s="22">
        <v>26.8</v>
      </c>
      <c r="M24" s="22">
        <v>50.5</v>
      </c>
      <c r="N24" s="22">
        <v>26.5</v>
      </c>
      <c r="O24" s="22">
        <v>8.9</v>
      </c>
      <c r="P24" s="22">
        <v>8.7</v>
      </c>
      <c r="Q24" s="22">
        <v>66.4</v>
      </c>
      <c r="R24" s="22">
        <v>45.8</v>
      </c>
      <c r="S24" s="22">
        <v>296</v>
      </c>
      <c r="T24" s="22"/>
    </row>
    <row r="25" spans="1:20" s="5" customFormat="1" ht="24" customHeight="1">
      <c r="A25" s="25"/>
      <c r="B25" s="2" t="s">
        <v>37</v>
      </c>
      <c r="C25" s="2" t="s">
        <v>44</v>
      </c>
      <c r="D25" s="2">
        <v>1973.4</v>
      </c>
      <c r="E25" s="2" t="s">
        <v>45</v>
      </c>
      <c r="F25" s="20" t="s">
        <v>21</v>
      </c>
      <c r="G25" s="22">
        <f t="shared" si="4"/>
        <v>1973.4</v>
      </c>
      <c r="H25" s="22">
        <v>94.2</v>
      </c>
      <c r="I25" s="22">
        <v>63</v>
      </c>
      <c r="J25" s="22">
        <v>117.4</v>
      </c>
      <c r="K25" s="22">
        <v>267.9</v>
      </c>
      <c r="L25" s="22">
        <v>113.3</v>
      </c>
      <c r="M25" s="22">
        <v>212.5</v>
      </c>
      <c r="N25" s="22">
        <v>112</v>
      </c>
      <c r="O25" s="22">
        <v>37.6</v>
      </c>
      <c r="P25" s="22">
        <v>37</v>
      </c>
      <c r="Q25" s="22">
        <v>280.9</v>
      </c>
      <c r="R25" s="22">
        <v>193.6</v>
      </c>
      <c r="S25" s="22">
        <v>444</v>
      </c>
      <c r="T25" s="22"/>
    </row>
    <row r="26" spans="1:20" s="5" customFormat="1" ht="24" customHeight="1">
      <c r="A26" s="25"/>
      <c r="B26" s="2"/>
      <c r="C26" s="2"/>
      <c r="D26" s="2"/>
      <c r="E26" s="2"/>
      <c r="F26" s="20" t="s">
        <v>22</v>
      </c>
      <c r="G26" s="22">
        <f t="shared" si="4"/>
        <v>1973.4</v>
      </c>
      <c r="H26" s="22">
        <v>94.2</v>
      </c>
      <c r="I26" s="22">
        <v>63</v>
      </c>
      <c r="J26" s="22">
        <v>117.4</v>
      </c>
      <c r="K26" s="22">
        <v>267.9</v>
      </c>
      <c r="L26" s="22">
        <v>113.3</v>
      </c>
      <c r="M26" s="22">
        <v>212.5</v>
      </c>
      <c r="N26" s="22">
        <v>112</v>
      </c>
      <c r="O26" s="22">
        <v>37.6</v>
      </c>
      <c r="P26" s="22">
        <v>37</v>
      </c>
      <c r="Q26" s="22">
        <v>280.9</v>
      </c>
      <c r="R26" s="22">
        <v>193.6</v>
      </c>
      <c r="S26" s="22">
        <v>444</v>
      </c>
      <c r="T26" s="22"/>
    </row>
    <row r="27" spans="1:20" s="5" customFormat="1" ht="24" customHeight="1">
      <c r="A27" s="25"/>
      <c r="B27" s="2" t="s">
        <v>27</v>
      </c>
      <c r="C27" s="2" t="s">
        <v>46</v>
      </c>
      <c r="D27" s="2">
        <v>51</v>
      </c>
      <c r="E27" s="2" t="s">
        <v>47</v>
      </c>
      <c r="F27" s="20" t="s">
        <v>21</v>
      </c>
      <c r="G27" s="22">
        <f t="shared" si="4"/>
        <v>51</v>
      </c>
      <c r="H27" s="22">
        <v>3.1</v>
      </c>
      <c r="I27" s="22">
        <v>2.1</v>
      </c>
      <c r="J27" s="22">
        <v>3.9</v>
      </c>
      <c r="K27" s="22">
        <v>8.8</v>
      </c>
      <c r="L27" s="22">
        <v>3.9</v>
      </c>
      <c r="M27" s="22">
        <v>7</v>
      </c>
      <c r="N27" s="22">
        <v>3.7</v>
      </c>
      <c r="O27" s="22">
        <v>1.3</v>
      </c>
      <c r="P27" s="22">
        <v>1.2</v>
      </c>
      <c r="Q27" s="22">
        <v>9.4</v>
      </c>
      <c r="R27" s="22">
        <v>6.6</v>
      </c>
      <c r="S27" s="22"/>
      <c r="T27" s="22"/>
    </row>
    <row r="28" spans="1:20" s="5" customFormat="1" ht="24" customHeight="1">
      <c r="A28" s="25"/>
      <c r="B28" s="2"/>
      <c r="C28" s="2"/>
      <c r="D28" s="2"/>
      <c r="E28" s="2"/>
      <c r="F28" s="20" t="s">
        <v>22</v>
      </c>
      <c r="G28" s="22">
        <f t="shared" si="4"/>
        <v>51</v>
      </c>
      <c r="H28" s="22">
        <v>3.1</v>
      </c>
      <c r="I28" s="22">
        <v>2.1</v>
      </c>
      <c r="J28" s="22">
        <v>3.9</v>
      </c>
      <c r="K28" s="22">
        <v>8.8</v>
      </c>
      <c r="L28" s="22">
        <v>3.9</v>
      </c>
      <c r="M28" s="22">
        <v>7</v>
      </c>
      <c r="N28" s="22">
        <v>3.7</v>
      </c>
      <c r="O28" s="22">
        <v>1.3</v>
      </c>
      <c r="P28" s="22">
        <v>1.2</v>
      </c>
      <c r="Q28" s="22">
        <v>9.4</v>
      </c>
      <c r="R28" s="22">
        <v>6.6</v>
      </c>
      <c r="S28" s="22"/>
      <c r="T28" s="22"/>
    </row>
    <row r="29" spans="1:20" s="5" customFormat="1" ht="24" customHeight="1">
      <c r="A29" s="25"/>
      <c r="B29" s="2" t="s">
        <v>27</v>
      </c>
      <c r="C29" s="2" t="s">
        <v>48</v>
      </c>
      <c r="D29" s="2">
        <v>1801</v>
      </c>
      <c r="E29" s="2" t="s">
        <v>49</v>
      </c>
      <c r="F29" s="20" t="s">
        <v>21</v>
      </c>
      <c r="G29" s="22">
        <f t="shared" si="4"/>
        <v>1801</v>
      </c>
      <c r="H29" s="22">
        <v>110</v>
      </c>
      <c r="I29" s="22">
        <v>75</v>
      </c>
      <c r="J29" s="22">
        <v>136</v>
      </c>
      <c r="K29" s="22">
        <v>314</v>
      </c>
      <c r="L29" s="22">
        <v>135</v>
      </c>
      <c r="M29" s="22">
        <v>250</v>
      </c>
      <c r="N29" s="22">
        <v>130</v>
      </c>
      <c r="O29" s="22">
        <v>44</v>
      </c>
      <c r="P29" s="22">
        <v>42</v>
      </c>
      <c r="Q29" s="22">
        <v>332</v>
      </c>
      <c r="R29" s="22">
        <v>233</v>
      </c>
      <c r="S29" s="22"/>
      <c r="T29" s="22"/>
    </row>
    <row r="30" spans="1:20" s="5" customFormat="1" ht="24" customHeight="1">
      <c r="A30" s="25"/>
      <c r="B30" s="2"/>
      <c r="C30" s="2"/>
      <c r="D30" s="2"/>
      <c r="E30" s="2"/>
      <c r="F30" s="20" t="s">
        <v>22</v>
      </c>
      <c r="G30" s="22">
        <f t="shared" si="4"/>
        <v>1801</v>
      </c>
      <c r="H30" s="22">
        <v>110</v>
      </c>
      <c r="I30" s="22">
        <v>75</v>
      </c>
      <c r="J30" s="22">
        <v>136</v>
      </c>
      <c r="K30" s="22">
        <v>314</v>
      </c>
      <c r="L30" s="22">
        <v>135</v>
      </c>
      <c r="M30" s="22">
        <v>250</v>
      </c>
      <c r="N30" s="22">
        <v>130</v>
      </c>
      <c r="O30" s="22">
        <v>44</v>
      </c>
      <c r="P30" s="22">
        <v>42</v>
      </c>
      <c r="Q30" s="22">
        <v>332</v>
      </c>
      <c r="R30" s="22">
        <v>233</v>
      </c>
      <c r="S30" s="22"/>
      <c r="T30" s="22"/>
    </row>
    <row r="31" spans="1:20" s="5" customFormat="1" ht="24" customHeight="1">
      <c r="A31" s="25"/>
      <c r="B31" s="2" t="s">
        <v>32</v>
      </c>
      <c r="C31" s="2" t="s">
        <v>50</v>
      </c>
      <c r="D31" s="2">
        <v>546.07</v>
      </c>
      <c r="E31" s="2" t="s">
        <v>51</v>
      </c>
      <c r="F31" s="20" t="s">
        <v>21</v>
      </c>
      <c r="G31" s="22">
        <f t="shared" si="4"/>
        <v>546.07</v>
      </c>
      <c r="H31" s="22">
        <v>33.55</v>
      </c>
      <c r="I31" s="22">
        <v>22.73</v>
      </c>
      <c r="J31" s="22">
        <v>41.59</v>
      </c>
      <c r="K31" s="22">
        <v>94.79</v>
      </c>
      <c r="L31" s="22">
        <v>40.66</v>
      </c>
      <c r="M31" s="22">
        <v>75.47</v>
      </c>
      <c r="N31" s="22">
        <v>39.66</v>
      </c>
      <c r="O31" s="22">
        <v>13.37</v>
      </c>
      <c r="P31" s="22">
        <v>12.97</v>
      </c>
      <c r="Q31" s="22">
        <v>100.86</v>
      </c>
      <c r="R31" s="22">
        <v>70.42</v>
      </c>
      <c r="S31" s="22"/>
      <c r="T31" s="22"/>
    </row>
    <row r="32" spans="1:20" s="5" customFormat="1" ht="24" customHeight="1">
      <c r="A32" s="25"/>
      <c r="B32" s="2"/>
      <c r="C32" s="2"/>
      <c r="D32" s="2"/>
      <c r="E32" s="2"/>
      <c r="F32" s="20" t="s">
        <v>22</v>
      </c>
      <c r="G32" s="22">
        <f t="shared" si="4"/>
        <v>546.07</v>
      </c>
      <c r="H32" s="22">
        <v>33.55</v>
      </c>
      <c r="I32" s="22">
        <v>22.73</v>
      </c>
      <c r="J32" s="22">
        <v>41.59</v>
      </c>
      <c r="K32" s="22">
        <v>94.79</v>
      </c>
      <c r="L32" s="22">
        <v>40.66</v>
      </c>
      <c r="M32" s="22">
        <v>75.47</v>
      </c>
      <c r="N32" s="22">
        <v>39.66</v>
      </c>
      <c r="O32" s="22">
        <v>13.37</v>
      </c>
      <c r="P32" s="22">
        <v>12.97</v>
      </c>
      <c r="Q32" s="22">
        <v>100.86</v>
      </c>
      <c r="R32" s="22">
        <v>70.42</v>
      </c>
      <c r="S32" s="22"/>
      <c r="T32" s="22"/>
    </row>
    <row r="33" spans="1:20" s="5" customFormat="1" ht="24" customHeight="1">
      <c r="A33" s="25"/>
      <c r="B33" s="2" t="s">
        <v>37</v>
      </c>
      <c r="C33" s="2" t="s">
        <v>52</v>
      </c>
      <c r="D33" s="2">
        <v>984.6</v>
      </c>
      <c r="E33" s="2" t="s">
        <v>53</v>
      </c>
      <c r="F33" s="20" t="s">
        <v>21</v>
      </c>
      <c r="G33" s="22">
        <f t="shared" si="4"/>
        <v>984.5999999999999</v>
      </c>
      <c r="H33" s="22">
        <v>59.4</v>
      </c>
      <c r="I33" s="22">
        <v>41.9</v>
      </c>
      <c r="J33" s="22">
        <v>73.3</v>
      </c>
      <c r="K33" s="22">
        <v>172.1</v>
      </c>
      <c r="L33" s="22">
        <v>76.8</v>
      </c>
      <c r="M33" s="22">
        <v>133.8</v>
      </c>
      <c r="N33" s="22">
        <v>71</v>
      </c>
      <c r="O33" s="22">
        <v>24.5</v>
      </c>
      <c r="P33" s="22">
        <v>24.7</v>
      </c>
      <c r="Q33" s="22">
        <v>178.8</v>
      </c>
      <c r="R33" s="22">
        <v>128.3</v>
      </c>
      <c r="S33" s="22"/>
      <c r="T33" s="22"/>
    </row>
    <row r="34" spans="1:20" s="5" customFormat="1" ht="24" customHeight="1">
      <c r="A34" s="25"/>
      <c r="B34" s="2"/>
      <c r="C34" s="2"/>
      <c r="D34" s="2"/>
      <c r="E34" s="2"/>
      <c r="F34" s="20" t="s">
        <v>22</v>
      </c>
      <c r="G34" s="22">
        <f t="shared" si="4"/>
        <v>984.5999999999999</v>
      </c>
      <c r="H34" s="22">
        <v>59.4</v>
      </c>
      <c r="I34" s="22">
        <v>41.9</v>
      </c>
      <c r="J34" s="22">
        <v>73.3</v>
      </c>
      <c r="K34" s="22">
        <v>172.1</v>
      </c>
      <c r="L34" s="22">
        <v>76.8</v>
      </c>
      <c r="M34" s="22">
        <v>133.8</v>
      </c>
      <c r="N34" s="22">
        <v>71</v>
      </c>
      <c r="O34" s="22">
        <v>24.5</v>
      </c>
      <c r="P34" s="22">
        <v>24.7</v>
      </c>
      <c r="Q34" s="22">
        <v>178.8</v>
      </c>
      <c r="R34" s="22">
        <v>128.3</v>
      </c>
      <c r="S34" s="22"/>
      <c r="T34" s="22"/>
    </row>
    <row r="35" spans="1:20" s="5" customFormat="1" ht="24" customHeight="1">
      <c r="A35" s="28" t="s">
        <v>54</v>
      </c>
      <c r="B35" s="29" t="s">
        <v>55</v>
      </c>
      <c r="C35" s="29"/>
      <c r="D35" s="29"/>
      <c r="E35" s="29"/>
      <c r="F35" s="20" t="s">
        <v>21</v>
      </c>
      <c r="G35" s="22">
        <f>G39+G41+G43+G45+G47</f>
        <v>7800</v>
      </c>
      <c r="H35" s="22">
        <f aca="true" t="shared" si="9" ref="H35:R35">H39+H41+H43+H45+H47</f>
        <v>1200</v>
      </c>
      <c r="I35" s="22">
        <f t="shared" si="9"/>
        <v>600</v>
      </c>
      <c r="J35" s="22">
        <f t="shared" si="9"/>
        <v>600</v>
      </c>
      <c r="K35" s="22">
        <f t="shared" si="9"/>
        <v>1200</v>
      </c>
      <c r="L35" s="22">
        <f t="shared" si="9"/>
        <v>900</v>
      </c>
      <c r="M35" s="22">
        <f t="shared" si="9"/>
        <v>0</v>
      </c>
      <c r="N35" s="22">
        <f t="shared" si="9"/>
        <v>900</v>
      </c>
      <c r="O35" s="22">
        <f t="shared" si="9"/>
        <v>0</v>
      </c>
      <c r="P35" s="22">
        <f t="shared" si="9"/>
        <v>0</v>
      </c>
      <c r="Q35" s="22">
        <f t="shared" si="9"/>
        <v>1500</v>
      </c>
      <c r="R35" s="22">
        <f t="shared" si="9"/>
        <v>900</v>
      </c>
      <c r="S35" s="22"/>
      <c r="T35" s="22"/>
    </row>
    <row r="36" spans="1:20" s="5" customFormat="1" ht="24" customHeight="1">
      <c r="A36" s="28"/>
      <c r="B36" s="29"/>
      <c r="C36" s="29"/>
      <c r="D36" s="29"/>
      <c r="E36" s="29"/>
      <c r="F36" s="20" t="s">
        <v>22</v>
      </c>
      <c r="G36" s="22">
        <f>G40+G42+G44+G46+G48</f>
        <v>6052.589427</v>
      </c>
      <c r="H36" s="22">
        <f aca="true" t="shared" si="10" ref="H36:R36">H40+H42+H44+H46+H48</f>
        <v>937.1879</v>
      </c>
      <c r="I36" s="22">
        <f t="shared" si="10"/>
        <v>473.2</v>
      </c>
      <c r="J36" s="22">
        <f t="shared" si="10"/>
        <v>480.72</v>
      </c>
      <c r="K36" s="22">
        <f t="shared" si="10"/>
        <v>904.66</v>
      </c>
      <c r="L36" s="22">
        <f t="shared" si="10"/>
        <v>698.79</v>
      </c>
      <c r="M36" s="22">
        <f t="shared" si="10"/>
        <v>0</v>
      </c>
      <c r="N36" s="22">
        <f t="shared" si="10"/>
        <v>726.9723</v>
      </c>
      <c r="O36" s="22">
        <f t="shared" si="10"/>
        <v>0</v>
      </c>
      <c r="P36" s="22">
        <f t="shared" si="10"/>
        <v>0</v>
      </c>
      <c r="Q36" s="22">
        <f t="shared" si="10"/>
        <v>1151.891327</v>
      </c>
      <c r="R36" s="22">
        <f t="shared" si="10"/>
        <v>679.1679</v>
      </c>
      <c r="S36" s="22"/>
      <c r="T36" s="22"/>
    </row>
    <row r="37" spans="1:20" s="5" customFormat="1" ht="24" customHeight="1">
      <c r="A37" s="28"/>
      <c r="B37" s="29"/>
      <c r="C37" s="29"/>
      <c r="D37" s="29"/>
      <c r="E37" s="29"/>
      <c r="F37" s="20" t="s">
        <v>23</v>
      </c>
      <c r="G37" s="22">
        <f>G35-G36</f>
        <v>1747.410573</v>
      </c>
      <c r="H37" s="22">
        <f>H35-H36</f>
        <v>262.8121</v>
      </c>
      <c r="I37" s="22">
        <f aca="true" t="shared" si="11" ref="I37:R37">I35-I36</f>
        <v>126.80000000000001</v>
      </c>
      <c r="J37" s="22">
        <f t="shared" si="11"/>
        <v>119.27999999999997</v>
      </c>
      <c r="K37" s="22">
        <f t="shared" si="11"/>
        <v>295.34000000000003</v>
      </c>
      <c r="L37" s="22">
        <f t="shared" si="11"/>
        <v>201.21000000000004</v>
      </c>
      <c r="M37" s="22">
        <f t="shared" si="11"/>
        <v>0</v>
      </c>
      <c r="N37" s="22">
        <f t="shared" si="11"/>
        <v>173.02769999999998</v>
      </c>
      <c r="O37" s="22">
        <f t="shared" si="11"/>
        <v>0</v>
      </c>
      <c r="P37" s="22">
        <f t="shared" si="11"/>
        <v>0</v>
      </c>
      <c r="Q37" s="22">
        <f t="shared" si="11"/>
        <v>348.10867299999995</v>
      </c>
      <c r="R37" s="22">
        <f t="shared" si="11"/>
        <v>220.83209999999997</v>
      </c>
      <c r="S37" s="22"/>
      <c r="T37" s="22"/>
    </row>
    <row r="38" spans="1:20" s="6" customFormat="1" ht="24" customHeight="1">
      <c r="A38" s="28"/>
      <c r="B38" s="29"/>
      <c r="C38" s="29"/>
      <c r="D38" s="29"/>
      <c r="E38" s="29"/>
      <c r="F38" s="23" t="s">
        <v>24</v>
      </c>
      <c r="G38" s="24">
        <f>G36/G35</f>
        <v>0.7759730034615384</v>
      </c>
      <c r="H38" s="24">
        <f aca="true" t="shared" si="12" ref="H38:R38">H36/H35</f>
        <v>0.7809899166666667</v>
      </c>
      <c r="I38" s="24">
        <f t="shared" si="12"/>
        <v>0.7886666666666666</v>
      </c>
      <c r="J38" s="24">
        <f t="shared" si="12"/>
        <v>0.8012</v>
      </c>
      <c r="K38" s="24">
        <f t="shared" si="12"/>
        <v>0.7538833333333333</v>
      </c>
      <c r="L38" s="24">
        <f t="shared" si="12"/>
        <v>0.7764333333333333</v>
      </c>
      <c r="M38" s="24"/>
      <c r="N38" s="24">
        <f t="shared" si="12"/>
        <v>0.807747</v>
      </c>
      <c r="O38" s="24"/>
      <c r="P38" s="24"/>
      <c r="Q38" s="24">
        <f>Q36/Q35</f>
        <v>0.7679275513333333</v>
      </c>
      <c r="R38" s="24">
        <f t="shared" si="12"/>
        <v>0.754631</v>
      </c>
      <c r="S38" s="24"/>
      <c r="T38" s="24"/>
    </row>
    <row r="39" spans="1:20" s="5" customFormat="1" ht="24" customHeight="1">
      <c r="A39" s="28"/>
      <c r="B39" s="2" t="s">
        <v>37</v>
      </c>
      <c r="C39" s="2" t="s">
        <v>56</v>
      </c>
      <c r="D39" s="2">
        <v>1300</v>
      </c>
      <c r="E39" s="2" t="s">
        <v>57</v>
      </c>
      <c r="F39" s="20" t="s">
        <v>21</v>
      </c>
      <c r="G39" s="22">
        <f t="shared" si="4"/>
        <v>1300</v>
      </c>
      <c r="H39" s="22">
        <v>200</v>
      </c>
      <c r="I39" s="22">
        <v>100</v>
      </c>
      <c r="J39" s="22">
        <v>100</v>
      </c>
      <c r="K39" s="22">
        <v>200</v>
      </c>
      <c r="L39" s="22">
        <v>150</v>
      </c>
      <c r="M39" s="22"/>
      <c r="N39" s="22">
        <v>150</v>
      </c>
      <c r="O39" s="22"/>
      <c r="P39" s="22"/>
      <c r="Q39" s="22">
        <v>250</v>
      </c>
      <c r="R39" s="22">
        <v>150</v>
      </c>
      <c r="S39" s="22"/>
      <c r="T39" s="22"/>
    </row>
    <row r="40" spans="1:20" s="5" customFormat="1" ht="24" customHeight="1">
      <c r="A40" s="28"/>
      <c r="B40" s="2"/>
      <c r="C40" s="2"/>
      <c r="D40" s="2"/>
      <c r="E40" s="2"/>
      <c r="F40" s="20" t="s">
        <v>22</v>
      </c>
      <c r="G40" s="22">
        <f t="shared" si="4"/>
        <v>1300</v>
      </c>
      <c r="H40" s="22">
        <v>200</v>
      </c>
      <c r="I40" s="22">
        <v>100</v>
      </c>
      <c r="J40" s="22">
        <v>100</v>
      </c>
      <c r="K40" s="22">
        <v>200</v>
      </c>
      <c r="L40" s="22">
        <v>150</v>
      </c>
      <c r="M40" s="22"/>
      <c r="N40" s="22">
        <v>150</v>
      </c>
      <c r="O40" s="22"/>
      <c r="P40" s="22"/>
      <c r="Q40" s="22">
        <v>250</v>
      </c>
      <c r="R40" s="22">
        <v>150</v>
      </c>
      <c r="S40" s="22"/>
      <c r="T40" s="22"/>
    </row>
    <row r="41" spans="1:20" s="5" customFormat="1" ht="24" customHeight="1">
      <c r="A41" s="28"/>
      <c r="B41" s="2" t="s">
        <v>37</v>
      </c>
      <c r="C41" s="2" t="s">
        <v>58</v>
      </c>
      <c r="D41" s="2">
        <v>1300</v>
      </c>
      <c r="E41" s="2" t="s">
        <v>59</v>
      </c>
      <c r="F41" s="20" t="s">
        <v>21</v>
      </c>
      <c r="G41" s="22">
        <f t="shared" si="4"/>
        <v>1300</v>
      </c>
      <c r="H41" s="22">
        <v>200</v>
      </c>
      <c r="I41" s="22">
        <v>100</v>
      </c>
      <c r="J41" s="22">
        <v>100</v>
      </c>
      <c r="K41" s="22">
        <v>200</v>
      </c>
      <c r="L41" s="22">
        <v>150</v>
      </c>
      <c r="M41" s="22"/>
      <c r="N41" s="22">
        <v>150</v>
      </c>
      <c r="O41" s="22"/>
      <c r="P41" s="22"/>
      <c r="Q41" s="22">
        <v>250</v>
      </c>
      <c r="R41" s="22">
        <v>150</v>
      </c>
      <c r="S41" s="22"/>
      <c r="T41" s="22"/>
    </row>
    <row r="42" spans="1:20" s="5" customFormat="1" ht="24" customHeight="1">
      <c r="A42" s="28"/>
      <c r="B42" s="2"/>
      <c r="C42" s="2"/>
      <c r="D42" s="2"/>
      <c r="E42" s="2"/>
      <c r="F42" s="20" t="s">
        <v>22</v>
      </c>
      <c r="G42" s="22">
        <f t="shared" si="4"/>
        <v>1300</v>
      </c>
      <c r="H42" s="22">
        <v>200</v>
      </c>
      <c r="I42" s="22">
        <v>100</v>
      </c>
      <c r="J42" s="22">
        <v>100</v>
      </c>
      <c r="K42" s="22">
        <v>200</v>
      </c>
      <c r="L42" s="22">
        <v>150</v>
      </c>
      <c r="M42" s="22"/>
      <c r="N42" s="22">
        <v>150</v>
      </c>
      <c r="O42" s="22"/>
      <c r="P42" s="22"/>
      <c r="Q42" s="22">
        <v>250</v>
      </c>
      <c r="R42" s="22">
        <v>150</v>
      </c>
      <c r="S42" s="22"/>
      <c r="T42" s="22"/>
    </row>
    <row r="43" spans="1:20" s="5" customFormat="1" ht="24" customHeight="1">
      <c r="A43" s="28"/>
      <c r="B43" s="2" t="s">
        <v>37</v>
      </c>
      <c r="C43" s="2" t="s">
        <v>60</v>
      </c>
      <c r="D43" s="2">
        <v>1300</v>
      </c>
      <c r="E43" s="2" t="s">
        <v>61</v>
      </c>
      <c r="F43" s="20" t="s">
        <v>21</v>
      </c>
      <c r="G43" s="22">
        <f t="shared" si="4"/>
        <v>1300</v>
      </c>
      <c r="H43" s="22">
        <v>200</v>
      </c>
      <c r="I43" s="22">
        <v>100</v>
      </c>
      <c r="J43" s="22">
        <v>100</v>
      </c>
      <c r="K43" s="22">
        <v>200</v>
      </c>
      <c r="L43" s="22">
        <v>150</v>
      </c>
      <c r="M43" s="22"/>
      <c r="N43" s="22">
        <v>150</v>
      </c>
      <c r="O43" s="22"/>
      <c r="P43" s="22"/>
      <c r="Q43" s="22">
        <v>250</v>
      </c>
      <c r="R43" s="22">
        <v>150</v>
      </c>
      <c r="S43" s="22"/>
      <c r="T43" s="22"/>
    </row>
    <row r="44" spans="1:20" s="5" customFormat="1" ht="24" customHeight="1">
      <c r="A44" s="28"/>
      <c r="B44" s="2"/>
      <c r="C44" s="2"/>
      <c r="D44" s="2"/>
      <c r="E44" s="2"/>
      <c r="F44" s="20" t="s">
        <v>22</v>
      </c>
      <c r="G44" s="22">
        <f t="shared" si="4"/>
        <v>1300</v>
      </c>
      <c r="H44" s="22">
        <v>200</v>
      </c>
      <c r="I44" s="22">
        <v>100</v>
      </c>
      <c r="J44" s="22">
        <v>100</v>
      </c>
      <c r="K44" s="22">
        <v>200</v>
      </c>
      <c r="L44" s="22">
        <v>150</v>
      </c>
      <c r="M44" s="22"/>
      <c r="N44" s="22">
        <v>150</v>
      </c>
      <c r="O44" s="22"/>
      <c r="P44" s="22"/>
      <c r="Q44" s="22">
        <v>250</v>
      </c>
      <c r="R44" s="22">
        <v>150</v>
      </c>
      <c r="S44" s="22"/>
      <c r="T44" s="22"/>
    </row>
    <row r="45" spans="1:20" s="5" customFormat="1" ht="24" customHeight="1">
      <c r="A45" s="28"/>
      <c r="B45" s="2" t="s">
        <v>37</v>
      </c>
      <c r="C45" s="2" t="s">
        <v>62</v>
      </c>
      <c r="D45" s="2">
        <v>1950</v>
      </c>
      <c r="E45" s="2" t="s">
        <v>63</v>
      </c>
      <c r="F45" s="20" t="s">
        <v>21</v>
      </c>
      <c r="G45" s="22">
        <f t="shared" si="4"/>
        <v>1950</v>
      </c>
      <c r="H45" s="22">
        <v>300</v>
      </c>
      <c r="I45" s="22">
        <v>150</v>
      </c>
      <c r="J45" s="22">
        <v>150</v>
      </c>
      <c r="K45" s="22">
        <v>300</v>
      </c>
      <c r="L45" s="22">
        <v>225</v>
      </c>
      <c r="M45" s="22"/>
      <c r="N45" s="22">
        <v>225</v>
      </c>
      <c r="O45" s="22"/>
      <c r="P45" s="22"/>
      <c r="Q45" s="22">
        <v>375</v>
      </c>
      <c r="R45" s="22">
        <v>225</v>
      </c>
      <c r="S45" s="22"/>
      <c r="T45" s="22"/>
    </row>
    <row r="46" spans="1:20" s="5" customFormat="1" ht="24" customHeight="1">
      <c r="A46" s="28"/>
      <c r="B46" s="2"/>
      <c r="C46" s="2"/>
      <c r="D46" s="2"/>
      <c r="E46" s="2"/>
      <c r="F46" s="20" t="s">
        <v>22</v>
      </c>
      <c r="G46" s="22">
        <f t="shared" si="4"/>
        <v>1943.5449</v>
      </c>
      <c r="H46" s="22">
        <v>300</v>
      </c>
      <c r="I46" s="22">
        <v>150</v>
      </c>
      <c r="J46" s="22">
        <v>150</v>
      </c>
      <c r="K46" s="22">
        <v>300</v>
      </c>
      <c r="L46" s="22">
        <v>225</v>
      </c>
      <c r="M46" s="22"/>
      <c r="N46" s="22">
        <v>225</v>
      </c>
      <c r="O46" s="22"/>
      <c r="P46" s="22"/>
      <c r="Q46" s="22">
        <v>375</v>
      </c>
      <c r="R46" s="22">
        <v>218.5449</v>
      </c>
      <c r="S46" s="22"/>
      <c r="T46" s="22"/>
    </row>
    <row r="47" spans="1:20" s="5" customFormat="1" ht="24" customHeight="1">
      <c r="A47" s="28"/>
      <c r="B47" s="2" t="s">
        <v>37</v>
      </c>
      <c r="C47" s="2" t="s">
        <v>64</v>
      </c>
      <c r="D47" s="2">
        <v>1950</v>
      </c>
      <c r="E47" s="2" t="s">
        <v>65</v>
      </c>
      <c r="F47" s="20" t="s">
        <v>21</v>
      </c>
      <c r="G47" s="22">
        <f>SUM(H47:R47)</f>
        <v>1950</v>
      </c>
      <c r="H47" s="22">
        <v>300</v>
      </c>
      <c r="I47" s="22">
        <v>150</v>
      </c>
      <c r="J47" s="22">
        <v>150</v>
      </c>
      <c r="K47" s="22">
        <v>300</v>
      </c>
      <c r="L47" s="22">
        <v>225</v>
      </c>
      <c r="M47" s="22"/>
      <c r="N47" s="22">
        <v>225</v>
      </c>
      <c r="O47" s="22"/>
      <c r="P47" s="22"/>
      <c r="Q47" s="22">
        <v>375</v>
      </c>
      <c r="R47" s="22">
        <v>225</v>
      </c>
      <c r="S47" s="22"/>
      <c r="T47" s="22"/>
    </row>
    <row r="48" spans="1:20" s="5" customFormat="1" ht="24" customHeight="1">
      <c r="A48" s="28"/>
      <c r="B48" s="2"/>
      <c r="C48" s="2"/>
      <c r="D48" s="2"/>
      <c r="E48" s="2"/>
      <c r="F48" s="20" t="s">
        <v>22</v>
      </c>
      <c r="G48" s="22">
        <f>SUM(H48:R48)</f>
        <v>209.04452699999996</v>
      </c>
      <c r="H48" s="22">
        <v>37.1879</v>
      </c>
      <c r="I48" s="22">
        <v>23.2</v>
      </c>
      <c r="J48" s="22">
        <v>30.72</v>
      </c>
      <c r="K48" s="22">
        <v>4.66</v>
      </c>
      <c r="L48" s="22">
        <v>23.79</v>
      </c>
      <c r="M48" s="22"/>
      <c r="N48" s="22">
        <v>51.9723</v>
      </c>
      <c r="O48" s="22"/>
      <c r="P48" s="22"/>
      <c r="Q48" s="22">
        <v>26.891327</v>
      </c>
      <c r="R48" s="22">
        <v>10.623</v>
      </c>
      <c r="S48" s="22"/>
      <c r="T48" s="22"/>
    </row>
    <row r="49" spans="1:20" s="5" customFormat="1" ht="24" customHeight="1">
      <c r="A49" s="28" t="s">
        <v>66</v>
      </c>
      <c r="B49" s="29" t="s">
        <v>67</v>
      </c>
      <c r="C49" s="29"/>
      <c r="D49" s="29"/>
      <c r="E49" s="29"/>
      <c r="F49" s="20" t="s">
        <v>21</v>
      </c>
      <c r="G49" s="22">
        <f>G53+G55+G57+G59+G61+G63+G65+G67+G69+G71+G73+G75</f>
        <v>2278.4892</v>
      </c>
      <c r="H49" s="22">
        <f aca="true" t="shared" si="13" ref="H49:R49">H53+H55+H57+H59+H61+H63+H65+H67+H69+H71+H73+H75</f>
        <v>100.4</v>
      </c>
      <c r="I49" s="22">
        <f t="shared" si="13"/>
        <v>186.37</v>
      </c>
      <c r="J49" s="22">
        <f t="shared" si="13"/>
        <v>181.84000000000003</v>
      </c>
      <c r="K49" s="22">
        <f t="shared" si="13"/>
        <v>508.6092</v>
      </c>
      <c r="L49" s="22">
        <f t="shared" si="13"/>
        <v>218.5</v>
      </c>
      <c r="M49" s="22">
        <f t="shared" si="13"/>
        <v>181.01</v>
      </c>
      <c r="N49" s="22">
        <f t="shared" si="13"/>
        <v>128.15</v>
      </c>
      <c r="O49" s="22">
        <f t="shared" si="13"/>
        <v>80.99</v>
      </c>
      <c r="P49" s="22">
        <f t="shared" si="13"/>
        <v>140.7</v>
      </c>
      <c r="Q49" s="22">
        <f t="shared" si="13"/>
        <v>327.1</v>
      </c>
      <c r="R49" s="22">
        <f t="shared" si="13"/>
        <v>224.82</v>
      </c>
      <c r="S49" s="22"/>
      <c r="T49" s="22"/>
    </row>
    <row r="50" spans="1:20" s="5" customFormat="1" ht="24" customHeight="1">
      <c r="A50" s="28"/>
      <c r="B50" s="29"/>
      <c r="C50" s="29"/>
      <c r="D50" s="29"/>
      <c r="E50" s="29"/>
      <c r="F50" s="20" t="s">
        <v>22</v>
      </c>
      <c r="G50" s="22">
        <f>G54+G56+G58+G60+G62+G64+G66+G68+G70+G72+G74+G76</f>
        <v>1894.856254</v>
      </c>
      <c r="H50" s="22">
        <f aca="true" t="shared" si="14" ref="H50:R50">H54+H56+H58+H60+H62+H64+H66+H68+H70+H72+H74+H76</f>
        <v>89.001428</v>
      </c>
      <c r="I50" s="22">
        <f t="shared" si="14"/>
        <v>180.04</v>
      </c>
      <c r="J50" s="22">
        <f t="shared" si="14"/>
        <v>176.94000000000003</v>
      </c>
      <c r="K50" s="22">
        <f t="shared" si="14"/>
        <v>446.2392</v>
      </c>
      <c r="L50" s="22">
        <f t="shared" si="14"/>
        <v>163</v>
      </c>
      <c r="M50" s="22">
        <f t="shared" si="14"/>
        <v>119.24</v>
      </c>
      <c r="N50" s="22">
        <f t="shared" si="14"/>
        <v>77.0578</v>
      </c>
      <c r="O50" s="22">
        <f t="shared" si="14"/>
        <v>72.78999999999999</v>
      </c>
      <c r="P50" s="22">
        <f t="shared" si="14"/>
        <v>109.09</v>
      </c>
      <c r="Q50" s="22">
        <f t="shared" si="14"/>
        <v>299.34782600000005</v>
      </c>
      <c r="R50" s="22">
        <f t="shared" si="14"/>
        <v>162.11</v>
      </c>
      <c r="S50" s="22"/>
      <c r="T50" s="22"/>
    </row>
    <row r="51" spans="1:20" s="5" customFormat="1" ht="24" customHeight="1">
      <c r="A51" s="28"/>
      <c r="B51" s="29"/>
      <c r="C51" s="29"/>
      <c r="D51" s="29"/>
      <c r="E51" s="29"/>
      <c r="F51" s="20" t="s">
        <v>23</v>
      </c>
      <c r="G51" s="22">
        <f>G49-G50</f>
        <v>383.63294599999995</v>
      </c>
      <c r="H51" s="22">
        <f>H49-H50</f>
        <v>11.398572000000001</v>
      </c>
      <c r="I51" s="22">
        <f aca="true" t="shared" si="15" ref="I51:R51">I49-I50</f>
        <v>6.3300000000000125</v>
      </c>
      <c r="J51" s="22">
        <f t="shared" si="15"/>
        <v>4.900000000000006</v>
      </c>
      <c r="K51" s="22">
        <f t="shared" si="15"/>
        <v>62.370000000000005</v>
      </c>
      <c r="L51" s="22">
        <f t="shared" si="15"/>
        <v>55.5</v>
      </c>
      <c r="M51" s="22">
        <f t="shared" si="15"/>
        <v>61.769999999999996</v>
      </c>
      <c r="N51" s="22">
        <f t="shared" si="15"/>
        <v>51.092200000000005</v>
      </c>
      <c r="O51" s="22">
        <f t="shared" si="15"/>
        <v>8.200000000000003</v>
      </c>
      <c r="P51" s="22">
        <f t="shared" si="15"/>
        <v>31.609999999999985</v>
      </c>
      <c r="Q51" s="22">
        <f t="shared" si="15"/>
        <v>27.752173999999968</v>
      </c>
      <c r="R51" s="22">
        <f t="shared" si="15"/>
        <v>62.70999999999998</v>
      </c>
      <c r="S51" s="22"/>
      <c r="T51" s="22"/>
    </row>
    <row r="52" spans="1:20" s="6" customFormat="1" ht="24" customHeight="1">
      <c r="A52" s="28"/>
      <c r="B52" s="29"/>
      <c r="C52" s="29"/>
      <c r="D52" s="29"/>
      <c r="E52" s="29"/>
      <c r="F52" s="23" t="s">
        <v>24</v>
      </c>
      <c r="G52" s="24">
        <f>G50/G49</f>
        <v>0.8316283676042879</v>
      </c>
      <c r="H52" s="24">
        <f aca="true" t="shared" si="16" ref="H52:R52">H50/H49</f>
        <v>0.886468406374502</v>
      </c>
      <c r="I52" s="24">
        <f t="shared" si="16"/>
        <v>0.9660353061114986</v>
      </c>
      <c r="J52" s="24">
        <f t="shared" si="16"/>
        <v>0.9730532336119665</v>
      </c>
      <c r="K52" s="24">
        <f t="shared" si="16"/>
        <v>0.8773714671303625</v>
      </c>
      <c r="L52" s="24">
        <f t="shared" si="16"/>
        <v>0.7459954233409611</v>
      </c>
      <c r="M52" s="24">
        <f t="shared" si="16"/>
        <v>0.6587481354621292</v>
      </c>
      <c r="N52" s="24">
        <f t="shared" si="16"/>
        <v>0.6013094030433086</v>
      </c>
      <c r="O52" s="24">
        <f t="shared" si="16"/>
        <v>0.8987529324607976</v>
      </c>
      <c r="P52" s="24">
        <f t="shared" si="16"/>
        <v>0.7753375977256575</v>
      </c>
      <c r="Q52" s="24">
        <f t="shared" si="16"/>
        <v>0.915156912259248</v>
      </c>
      <c r="R52" s="22">
        <f t="shared" si="16"/>
        <v>0.7210657414820746</v>
      </c>
      <c r="S52" s="24"/>
      <c r="T52" s="24"/>
    </row>
    <row r="53" spans="1:20" s="5" customFormat="1" ht="24" customHeight="1">
      <c r="A53" s="28"/>
      <c r="B53" s="2" t="s">
        <v>18</v>
      </c>
      <c r="C53" s="2" t="s">
        <v>68</v>
      </c>
      <c r="D53" s="2">
        <v>244.8</v>
      </c>
      <c r="E53" s="2" t="s">
        <v>69</v>
      </c>
      <c r="F53" s="20" t="s">
        <v>21</v>
      </c>
      <c r="G53" s="22">
        <f aca="true" t="shared" si="17" ref="G53:G76">SUM(H53:S53)</f>
        <v>244.8</v>
      </c>
      <c r="H53" s="22">
        <v>13</v>
      </c>
      <c r="I53" s="22">
        <v>13</v>
      </c>
      <c r="J53" s="22">
        <v>20.9</v>
      </c>
      <c r="K53" s="22">
        <v>41</v>
      </c>
      <c r="L53" s="22">
        <v>16</v>
      </c>
      <c r="M53" s="22">
        <v>14.3</v>
      </c>
      <c r="N53" s="22">
        <v>13</v>
      </c>
      <c r="O53" s="22">
        <v>15</v>
      </c>
      <c r="P53" s="22">
        <v>16.8</v>
      </c>
      <c r="Q53" s="22">
        <v>44.3</v>
      </c>
      <c r="R53" s="22">
        <v>37.5</v>
      </c>
      <c r="S53" s="22"/>
      <c r="T53" s="22"/>
    </row>
    <row r="54" spans="1:20" s="5" customFormat="1" ht="24" customHeight="1">
      <c r="A54" s="28"/>
      <c r="B54" s="2"/>
      <c r="C54" s="2"/>
      <c r="D54" s="2"/>
      <c r="E54" s="2"/>
      <c r="F54" s="20" t="s">
        <v>22</v>
      </c>
      <c r="G54" s="22">
        <f t="shared" si="17"/>
        <v>244.8</v>
      </c>
      <c r="H54" s="22">
        <v>13</v>
      </c>
      <c r="I54" s="22">
        <v>13</v>
      </c>
      <c r="J54" s="22">
        <v>20.9</v>
      </c>
      <c r="K54" s="22">
        <v>41</v>
      </c>
      <c r="L54" s="22">
        <v>16</v>
      </c>
      <c r="M54" s="22">
        <v>14.3</v>
      </c>
      <c r="N54" s="22">
        <v>13</v>
      </c>
      <c r="O54" s="22">
        <v>15</v>
      </c>
      <c r="P54" s="22">
        <v>16.8</v>
      </c>
      <c r="Q54" s="22">
        <v>44.3</v>
      </c>
      <c r="R54" s="22">
        <v>37.5</v>
      </c>
      <c r="S54" s="22"/>
      <c r="T54" s="22"/>
    </row>
    <row r="55" spans="1:20" s="5" customFormat="1" ht="24" customHeight="1">
      <c r="A55" s="28"/>
      <c r="B55" s="2" t="s">
        <v>18</v>
      </c>
      <c r="C55" s="2" t="s">
        <v>70</v>
      </c>
      <c r="D55" s="2">
        <v>135.1992</v>
      </c>
      <c r="E55" s="2" t="s">
        <v>71</v>
      </c>
      <c r="F55" s="20" t="s">
        <v>21</v>
      </c>
      <c r="G55" s="22">
        <f t="shared" si="17"/>
        <v>135.19920000000002</v>
      </c>
      <c r="H55" s="22"/>
      <c r="I55" s="22">
        <v>40</v>
      </c>
      <c r="J55" s="22">
        <v>14</v>
      </c>
      <c r="K55" s="22">
        <v>46.3992</v>
      </c>
      <c r="L55" s="22"/>
      <c r="M55" s="22"/>
      <c r="N55" s="22"/>
      <c r="O55" s="22">
        <v>2.3</v>
      </c>
      <c r="P55" s="22">
        <v>5</v>
      </c>
      <c r="Q55" s="22">
        <v>15</v>
      </c>
      <c r="R55" s="22">
        <v>12.5</v>
      </c>
      <c r="S55" s="22"/>
      <c r="T55" s="22"/>
    </row>
    <row r="56" spans="1:20" s="5" customFormat="1" ht="24" customHeight="1">
      <c r="A56" s="28"/>
      <c r="B56" s="2"/>
      <c r="C56" s="2"/>
      <c r="D56" s="2"/>
      <c r="E56" s="2"/>
      <c r="F56" s="20" t="s">
        <v>22</v>
      </c>
      <c r="G56" s="22">
        <f t="shared" si="17"/>
        <v>135.19920000000002</v>
      </c>
      <c r="H56" s="22"/>
      <c r="I56" s="22">
        <v>40</v>
      </c>
      <c r="J56" s="22">
        <v>14</v>
      </c>
      <c r="K56" s="22">
        <v>46.3992</v>
      </c>
      <c r="L56" s="22"/>
      <c r="M56" s="22"/>
      <c r="N56" s="22"/>
      <c r="O56" s="22">
        <v>2.3</v>
      </c>
      <c r="P56" s="22">
        <v>5</v>
      </c>
      <c r="Q56" s="22">
        <v>15</v>
      </c>
      <c r="R56" s="22">
        <v>12.5</v>
      </c>
      <c r="S56" s="22"/>
      <c r="T56" s="22"/>
    </row>
    <row r="57" spans="1:20" s="5" customFormat="1" ht="24" customHeight="1">
      <c r="A57" s="28"/>
      <c r="B57" s="2" t="s">
        <v>18</v>
      </c>
      <c r="C57" s="2" t="s">
        <v>72</v>
      </c>
      <c r="D57" s="2">
        <v>265</v>
      </c>
      <c r="E57" s="2" t="s">
        <v>73</v>
      </c>
      <c r="F57" s="20" t="s">
        <v>21</v>
      </c>
      <c r="G57" s="22">
        <f t="shared" si="17"/>
        <v>265</v>
      </c>
      <c r="H57" s="22">
        <v>21.8</v>
      </c>
      <c r="I57" s="22">
        <v>15</v>
      </c>
      <c r="J57" s="22">
        <v>13</v>
      </c>
      <c r="K57" s="22">
        <v>42</v>
      </c>
      <c r="L57" s="22">
        <v>23</v>
      </c>
      <c r="M57" s="22">
        <v>25.5</v>
      </c>
      <c r="N57" s="22">
        <v>18</v>
      </c>
      <c r="O57" s="22">
        <v>21</v>
      </c>
      <c r="P57" s="22">
        <v>21.7</v>
      </c>
      <c r="Q57" s="22">
        <v>31</v>
      </c>
      <c r="R57" s="22">
        <v>33</v>
      </c>
      <c r="S57" s="22"/>
      <c r="T57" s="22"/>
    </row>
    <row r="58" spans="1:20" s="5" customFormat="1" ht="24" customHeight="1">
      <c r="A58" s="28"/>
      <c r="B58" s="2"/>
      <c r="C58" s="2"/>
      <c r="D58" s="2"/>
      <c r="E58" s="2"/>
      <c r="F58" s="20" t="s">
        <v>22</v>
      </c>
      <c r="G58" s="22">
        <f t="shared" si="17"/>
        <v>265</v>
      </c>
      <c r="H58" s="22">
        <v>21.8</v>
      </c>
      <c r="I58" s="22">
        <v>15</v>
      </c>
      <c r="J58" s="22">
        <v>13</v>
      </c>
      <c r="K58" s="22">
        <v>42</v>
      </c>
      <c r="L58" s="22">
        <v>23</v>
      </c>
      <c r="M58" s="22">
        <v>25.5</v>
      </c>
      <c r="N58" s="22">
        <v>18</v>
      </c>
      <c r="O58" s="22">
        <v>21</v>
      </c>
      <c r="P58" s="22">
        <v>21.7</v>
      </c>
      <c r="Q58" s="22">
        <v>31</v>
      </c>
      <c r="R58" s="22">
        <v>33</v>
      </c>
      <c r="S58" s="22"/>
      <c r="T58" s="22"/>
    </row>
    <row r="59" spans="1:20" s="5" customFormat="1" ht="24" customHeight="1">
      <c r="A59" s="28"/>
      <c r="B59" s="2" t="s">
        <v>18</v>
      </c>
      <c r="C59" s="2" t="s">
        <v>74</v>
      </c>
      <c r="D59" s="2">
        <v>235</v>
      </c>
      <c r="E59" s="2" t="s">
        <v>75</v>
      </c>
      <c r="F59" s="20" t="s">
        <v>21</v>
      </c>
      <c r="G59" s="22">
        <f t="shared" si="17"/>
        <v>235</v>
      </c>
      <c r="H59" s="22">
        <v>13</v>
      </c>
      <c r="I59" s="22">
        <v>12.5</v>
      </c>
      <c r="J59" s="22">
        <v>30</v>
      </c>
      <c r="K59" s="22">
        <v>45</v>
      </c>
      <c r="L59" s="22">
        <v>30</v>
      </c>
      <c r="M59" s="22">
        <v>7.5</v>
      </c>
      <c r="N59" s="22">
        <v>3</v>
      </c>
      <c r="O59" s="22">
        <v>2.5</v>
      </c>
      <c r="P59" s="22">
        <v>37.7</v>
      </c>
      <c r="Q59" s="22">
        <v>44.5</v>
      </c>
      <c r="R59" s="22">
        <v>9.3</v>
      </c>
      <c r="S59" s="22"/>
      <c r="T59" s="22"/>
    </row>
    <row r="60" spans="1:20" s="5" customFormat="1" ht="24" customHeight="1">
      <c r="A60" s="28"/>
      <c r="B60" s="2"/>
      <c r="C60" s="2"/>
      <c r="D60" s="2"/>
      <c r="E60" s="2"/>
      <c r="F60" s="20" t="s">
        <v>22</v>
      </c>
      <c r="G60" s="22">
        <f t="shared" si="17"/>
        <v>235</v>
      </c>
      <c r="H60" s="22">
        <v>13</v>
      </c>
      <c r="I60" s="22">
        <v>12.5</v>
      </c>
      <c r="J60" s="22">
        <v>30</v>
      </c>
      <c r="K60" s="22">
        <v>45</v>
      </c>
      <c r="L60" s="22">
        <v>30</v>
      </c>
      <c r="M60" s="22">
        <v>7.5</v>
      </c>
      <c r="N60" s="22">
        <v>3</v>
      </c>
      <c r="O60" s="22">
        <v>2.5</v>
      </c>
      <c r="P60" s="22">
        <v>37.7</v>
      </c>
      <c r="Q60" s="22">
        <v>44.5</v>
      </c>
      <c r="R60" s="22">
        <v>9.3</v>
      </c>
      <c r="S60" s="22"/>
      <c r="T60" s="22"/>
    </row>
    <row r="61" spans="1:20" s="5" customFormat="1" ht="24" customHeight="1">
      <c r="A61" s="28"/>
      <c r="B61" s="2" t="s">
        <v>18</v>
      </c>
      <c r="C61" s="2" t="s">
        <v>76</v>
      </c>
      <c r="D61" s="2">
        <v>194.3</v>
      </c>
      <c r="E61" s="2" t="s">
        <v>77</v>
      </c>
      <c r="F61" s="20" t="s">
        <v>21</v>
      </c>
      <c r="G61" s="22">
        <f t="shared" si="17"/>
        <v>194.3</v>
      </c>
      <c r="H61" s="22"/>
      <c r="I61" s="22"/>
      <c r="J61" s="22">
        <v>12</v>
      </c>
      <c r="K61" s="22">
        <v>54</v>
      </c>
      <c r="L61" s="22">
        <v>58.9</v>
      </c>
      <c r="M61" s="22">
        <v>21</v>
      </c>
      <c r="N61" s="22">
        <v>16</v>
      </c>
      <c r="O61" s="22">
        <v>4</v>
      </c>
      <c r="P61" s="22">
        <v>4</v>
      </c>
      <c r="Q61" s="22">
        <v>17.9</v>
      </c>
      <c r="R61" s="22">
        <v>6.5</v>
      </c>
      <c r="S61" s="22"/>
      <c r="T61" s="22"/>
    </row>
    <row r="62" spans="1:20" s="5" customFormat="1" ht="24" customHeight="1">
      <c r="A62" s="28"/>
      <c r="B62" s="2"/>
      <c r="C62" s="2"/>
      <c r="D62" s="2"/>
      <c r="E62" s="2"/>
      <c r="F62" s="20" t="s">
        <v>22</v>
      </c>
      <c r="G62" s="22">
        <f t="shared" si="17"/>
        <v>194.3</v>
      </c>
      <c r="H62" s="22"/>
      <c r="I62" s="22"/>
      <c r="J62" s="22">
        <v>12</v>
      </c>
      <c r="K62" s="22">
        <v>54</v>
      </c>
      <c r="L62" s="22">
        <v>58.9</v>
      </c>
      <c r="M62" s="22">
        <v>21</v>
      </c>
      <c r="N62" s="22">
        <v>16</v>
      </c>
      <c r="O62" s="22">
        <v>4</v>
      </c>
      <c r="P62" s="22">
        <v>4</v>
      </c>
      <c r="Q62" s="22">
        <v>17.9</v>
      </c>
      <c r="R62" s="22">
        <v>6.5</v>
      </c>
      <c r="S62" s="22"/>
      <c r="T62" s="22"/>
    </row>
    <row r="63" spans="1:20" s="5" customFormat="1" ht="24" customHeight="1">
      <c r="A63" s="28"/>
      <c r="B63" s="2" t="s">
        <v>18</v>
      </c>
      <c r="C63" s="2" t="s">
        <v>78</v>
      </c>
      <c r="D63" s="2">
        <v>105.7</v>
      </c>
      <c r="E63" s="2" t="s">
        <v>79</v>
      </c>
      <c r="F63" s="20" t="s">
        <v>21</v>
      </c>
      <c r="G63" s="22">
        <f t="shared" si="17"/>
        <v>105.7</v>
      </c>
      <c r="H63" s="22"/>
      <c r="I63" s="22">
        <v>33.5</v>
      </c>
      <c r="J63" s="22">
        <v>19.7</v>
      </c>
      <c r="K63" s="22">
        <v>32.5</v>
      </c>
      <c r="L63" s="22"/>
      <c r="M63" s="22"/>
      <c r="N63" s="22"/>
      <c r="O63" s="22"/>
      <c r="P63" s="22"/>
      <c r="Q63" s="22"/>
      <c r="R63" s="22">
        <v>20</v>
      </c>
      <c r="S63" s="22"/>
      <c r="T63" s="22"/>
    </row>
    <row r="64" spans="1:20" s="5" customFormat="1" ht="24" customHeight="1">
      <c r="A64" s="28"/>
      <c r="B64" s="2"/>
      <c r="C64" s="2"/>
      <c r="D64" s="2"/>
      <c r="E64" s="2"/>
      <c r="F64" s="20" t="s">
        <v>22</v>
      </c>
      <c r="G64" s="22">
        <f t="shared" si="17"/>
        <v>105.7</v>
      </c>
      <c r="H64" s="22"/>
      <c r="I64" s="22">
        <v>33.5</v>
      </c>
      <c r="J64" s="22">
        <v>19.7</v>
      </c>
      <c r="K64" s="22">
        <v>32.5</v>
      </c>
      <c r="L64" s="22"/>
      <c r="M64" s="22"/>
      <c r="N64" s="22"/>
      <c r="O64" s="22"/>
      <c r="P64" s="22"/>
      <c r="Q64" s="22"/>
      <c r="R64" s="22">
        <v>20</v>
      </c>
      <c r="S64" s="22"/>
      <c r="T64" s="22"/>
    </row>
    <row r="65" spans="1:20" s="5" customFormat="1" ht="24" customHeight="1">
      <c r="A65" s="28"/>
      <c r="B65" s="2" t="s">
        <v>18</v>
      </c>
      <c r="C65" s="2" t="s">
        <v>80</v>
      </c>
      <c r="D65" s="2">
        <v>4</v>
      </c>
      <c r="E65" s="2" t="s">
        <v>81</v>
      </c>
      <c r="F65" s="20" t="s">
        <v>21</v>
      </c>
      <c r="G65" s="22">
        <f t="shared" si="17"/>
        <v>4</v>
      </c>
      <c r="H65" s="22"/>
      <c r="I65" s="22"/>
      <c r="J65" s="22"/>
      <c r="K65" s="22">
        <v>4</v>
      </c>
      <c r="L65" s="22"/>
      <c r="M65" s="22"/>
      <c r="N65" s="22"/>
      <c r="O65" s="22"/>
      <c r="P65" s="22"/>
      <c r="Q65" s="22"/>
      <c r="R65" s="22"/>
      <c r="S65" s="22"/>
      <c r="T65" s="22"/>
    </row>
    <row r="66" spans="1:20" s="5" customFormat="1" ht="24" customHeight="1">
      <c r="A66" s="28"/>
      <c r="B66" s="2"/>
      <c r="C66" s="2"/>
      <c r="D66" s="2"/>
      <c r="E66" s="2"/>
      <c r="F66" s="20" t="s">
        <v>22</v>
      </c>
      <c r="G66" s="22">
        <f t="shared" si="17"/>
        <v>4</v>
      </c>
      <c r="H66" s="22"/>
      <c r="I66" s="22"/>
      <c r="J66" s="22"/>
      <c r="K66" s="22">
        <v>4</v>
      </c>
      <c r="L66" s="22"/>
      <c r="M66" s="22"/>
      <c r="N66" s="22"/>
      <c r="O66" s="22"/>
      <c r="P66" s="22"/>
      <c r="Q66" s="22"/>
      <c r="R66" s="22"/>
      <c r="S66" s="22"/>
      <c r="T66" s="22"/>
    </row>
    <row r="67" spans="1:20" s="5" customFormat="1" ht="24" customHeight="1">
      <c r="A67" s="28"/>
      <c r="B67" s="2" t="s">
        <v>18</v>
      </c>
      <c r="C67" s="2" t="s">
        <v>82</v>
      </c>
      <c r="D67" s="2">
        <v>4</v>
      </c>
      <c r="E67" s="2" t="s">
        <v>83</v>
      </c>
      <c r="F67" s="20" t="s">
        <v>21</v>
      </c>
      <c r="G67" s="22">
        <f t="shared" si="17"/>
        <v>4</v>
      </c>
      <c r="H67" s="22">
        <v>4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s="5" customFormat="1" ht="24" customHeight="1">
      <c r="A68" s="28"/>
      <c r="B68" s="2"/>
      <c r="C68" s="2"/>
      <c r="D68" s="2"/>
      <c r="E68" s="2"/>
      <c r="F68" s="20" t="s">
        <v>22</v>
      </c>
      <c r="G68" s="22">
        <f t="shared" si="17"/>
        <v>4</v>
      </c>
      <c r="H68" s="22">
        <v>4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s="5" customFormat="1" ht="24" customHeight="1">
      <c r="A69" s="28"/>
      <c r="B69" s="2" t="s">
        <v>18</v>
      </c>
      <c r="C69" s="2" t="s">
        <v>84</v>
      </c>
      <c r="D69" s="2">
        <v>20</v>
      </c>
      <c r="E69" s="2" t="s">
        <v>85</v>
      </c>
      <c r="F69" s="20" t="s">
        <v>21</v>
      </c>
      <c r="G69" s="22">
        <f t="shared" si="17"/>
        <v>20</v>
      </c>
      <c r="H69" s="22">
        <v>4</v>
      </c>
      <c r="I69" s="22"/>
      <c r="J69" s="22">
        <v>3</v>
      </c>
      <c r="K69" s="22">
        <v>4</v>
      </c>
      <c r="L69" s="22"/>
      <c r="M69" s="22">
        <v>3</v>
      </c>
      <c r="N69" s="22"/>
      <c r="O69" s="22">
        <v>3</v>
      </c>
      <c r="P69" s="22"/>
      <c r="Q69" s="22">
        <v>3</v>
      </c>
      <c r="R69" s="22"/>
      <c r="S69" s="22"/>
      <c r="T69" s="22"/>
    </row>
    <row r="70" spans="1:20" s="5" customFormat="1" ht="24" customHeight="1">
      <c r="A70" s="28"/>
      <c r="B70" s="2"/>
      <c r="C70" s="2"/>
      <c r="D70" s="2"/>
      <c r="E70" s="2"/>
      <c r="F70" s="20" t="s">
        <v>22</v>
      </c>
      <c r="G70" s="22">
        <f t="shared" si="17"/>
        <v>20</v>
      </c>
      <c r="H70" s="22">
        <v>4</v>
      </c>
      <c r="I70" s="22"/>
      <c r="J70" s="22">
        <v>3</v>
      </c>
      <c r="K70" s="22">
        <v>4</v>
      </c>
      <c r="L70" s="22"/>
      <c r="M70" s="22">
        <v>3</v>
      </c>
      <c r="N70" s="22"/>
      <c r="O70" s="22">
        <v>3</v>
      </c>
      <c r="P70" s="22"/>
      <c r="Q70" s="22">
        <v>3</v>
      </c>
      <c r="R70" s="22"/>
      <c r="S70" s="22"/>
      <c r="T70" s="22"/>
    </row>
    <row r="71" spans="1:20" s="5" customFormat="1" ht="24" customHeight="1">
      <c r="A71" s="28"/>
      <c r="B71" s="2" t="s">
        <v>18</v>
      </c>
      <c r="C71" s="2" t="s">
        <v>86</v>
      </c>
      <c r="D71" s="2">
        <v>39.5</v>
      </c>
      <c r="E71" s="2" t="s">
        <v>87</v>
      </c>
      <c r="F71" s="20" t="s">
        <v>21</v>
      </c>
      <c r="G71" s="22">
        <f t="shared" si="17"/>
        <v>39.5</v>
      </c>
      <c r="H71" s="22"/>
      <c r="I71" s="22"/>
      <c r="J71" s="22"/>
      <c r="K71" s="22">
        <v>39.5</v>
      </c>
      <c r="L71" s="22"/>
      <c r="M71" s="22"/>
      <c r="N71" s="22"/>
      <c r="O71" s="22"/>
      <c r="P71" s="22"/>
      <c r="Q71" s="22"/>
      <c r="R71" s="22"/>
      <c r="S71" s="22"/>
      <c r="T71" s="22"/>
    </row>
    <row r="72" spans="1:20" s="5" customFormat="1" ht="24" customHeight="1">
      <c r="A72" s="28"/>
      <c r="B72" s="2"/>
      <c r="C72" s="2"/>
      <c r="D72" s="2"/>
      <c r="E72" s="2"/>
      <c r="F72" s="20" t="s">
        <v>22</v>
      </c>
      <c r="G72" s="22">
        <f t="shared" si="17"/>
        <v>39.5</v>
      </c>
      <c r="H72" s="22"/>
      <c r="I72" s="22"/>
      <c r="J72" s="22"/>
      <c r="K72" s="22">
        <v>39.5</v>
      </c>
      <c r="L72" s="22"/>
      <c r="M72" s="22"/>
      <c r="N72" s="22"/>
      <c r="O72" s="22"/>
      <c r="P72" s="22"/>
      <c r="Q72" s="22"/>
      <c r="R72" s="22"/>
      <c r="S72" s="22"/>
      <c r="T72" s="22"/>
    </row>
    <row r="73" spans="1:20" s="5" customFormat="1" ht="24" customHeight="1">
      <c r="A73" s="28"/>
      <c r="B73" s="2" t="s">
        <v>18</v>
      </c>
      <c r="C73" s="2" t="s">
        <v>88</v>
      </c>
      <c r="D73" s="2">
        <v>260.5</v>
      </c>
      <c r="E73" s="2" t="s">
        <v>89</v>
      </c>
      <c r="F73" s="20" t="s">
        <v>21</v>
      </c>
      <c r="G73" s="22">
        <f t="shared" si="17"/>
        <v>260.5</v>
      </c>
      <c r="H73" s="22">
        <v>13</v>
      </c>
      <c r="I73" s="22">
        <v>38.5</v>
      </c>
      <c r="J73" s="22">
        <v>21</v>
      </c>
      <c r="K73" s="22">
        <v>101.7</v>
      </c>
      <c r="L73" s="22">
        <v>7.5</v>
      </c>
      <c r="M73" s="22">
        <v>13</v>
      </c>
      <c r="N73" s="22">
        <v>21.8</v>
      </c>
      <c r="O73" s="22">
        <v>6</v>
      </c>
      <c r="P73" s="22">
        <v>10.5</v>
      </c>
      <c r="Q73" s="22">
        <v>10</v>
      </c>
      <c r="R73" s="22">
        <v>17.5</v>
      </c>
      <c r="S73" s="22"/>
      <c r="T73" s="22"/>
    </row>
    <row r="74" spans="1:20" s="5" customFormat="1" ht="24" customHeight="1">
      <c r="A74" s="28"/>
      <c r="B74" s="2"/>
      <c r="C74" s="2"/>
      <c r="D74" s="2"/>
      <c r="E74" s="2"/>
      <c r="F74" s="20" t="s">
        <v>22</v>
      </c>
      <c r="G74" s="22">
        <f t="shared" si="17"/>
        <v>260.5</v>
      </c>
      <c r="H74" s="22">
        <v>13</v>
      </c>
      <c r="I74" s="22">
        <v>38.5</v>
      </c>
      <c r="J74" s="22">
        <v>21</v>
      </c>
      <c r="K74" s="22">
        <v>101.7</v>
      </c>
      <c r="L74" s="22">
        <v>7.5</v>
      </c>
      <c r="M74" s="22">
        <v>13</v>
      </c>
      <c r="N74" s="22">
        <v>21.8</v>
      </c>
      <c r="O74" s="22">
        <v>6</v>
      </c>
      <c r="P74" s="22">
        <v>10.5</v>
      </c>
      <c r="Q74" s="22">
        <v>10</v>
      </c>
      <c r="R74" s="22">
        <v>17.5</v>
      </c>
      <c r="S74" s="22"/>
      <c r="T74" s="22"/>
    </row>
    <row r="75" spans="1:20" s="5" customFormat="1" ht="24" customHeight="1">
      <c r="A75" s="28"/>
      <c r="B75" s="2" t="s">
        <v>18</v>
      </c>
      <c r="C75" s="2" t="s">
        <v>90</v>
      </c>
      <c r="D75" s="2">
        <v>770.49</v>
      </c>
      <c r="E75" s="2" t="s">
        <v>91</v>
      </c>
      <c r="F75" s="20" t="s">
        <v>21</v>
      </c>
      <c r="G75" s="22">
        <f t="shared" si="17"/>
        <v>770.49</v>
      </c>
      <c r="H75" s="22">
        <v>31.6</v>
      </c>
      <c r="I75" s="22">
        <v>33.87</v>
      </c>
      <c r="J75" s="22">
        <v>48.24</v>
      </c>
      <c r="K75" s="22">
        <v>98.51</v>
      </c>
      <c r="L75" s="22">
        <v>83.1</v>
      </c>
      <c r="M75" s="22">
        <v>96.71</v>
      </c>
      <c r="N75" s="22">
        <v>56.35</v>
      </c>
      <c r="O75" s="22">
        <v>27.19</v>
      </c>
      <c r="P75" s="22">
        <v>45</v>
      </c>
      <c r="Q75" s="22">
        <v>161.4</v>
      </c>
      <c r="R75" s="22">
        <v>88.52</v>
      </c>
      <c r="S75" s="22"/>
      <c r="T75" s="22"/>
    </row>
    <row r="76" spans="1:20" s="5" customFormat="1" ht="24" customHeight="1">
      <c r="A76" s="28"/>
      <c r="B76" s="2"/>
      <c r="C76" s="2"/>
      <c r="D76" s="2"/>
      <c r="E76" s="2"/>
      <c r="F76" s="20" t="s">
        <v>22</v>
      </c>
      <c r="G76" s="22">
        <f t="shared" si="17"/>
        <v>386.857054</v>
      </c>
      <c r="H76" s="22">
        <v>20.201428</v>
      </c>
      <c r="I76" s="22">
        <v>27.54</v>
      </c>
      <c r="J76" s="22">
        <v>43.34</v>
      </c>
      <c r="K76" s="22">
        <v>36.14</v>
      </c>
      <c r="L76" s="22">
        <v>27.6</v>
      </c>
      <c r="M76" s="22">
        <v>34.94</v>
      </c>
      <c r="N76" s="22">
        <v>5.2578</v>
      </c>
      <c r="O76" s="22">
        <v>18.99</v>
      </c>
      <c r="P76" s="22">
        <v>13.39</v>
      </c>
      <c r="Q76" s="22">
        <v>133.647826</v>
      </c>
      <c r="R76" s="22">
        <v>25.81</v>
      </c>
      <c r="S76" s="22"/>
      <c r="T76" s="22"/>
    </row>
    <row r="77" spans="1:20" s="5" customFormat="1" ht="24" customHeight="1">
      <c r="A77" s="28" t="s">
        <v>92</v>
      </c>
      <c r="B77" s="29" t="s">
        <v>93</v>
      </c>
      <c r="C77" s="29"/>
      <c r="D77" s="29"/>
      <c r="E77" s="29"/>
      <c r="F77" s="20" t="s">
        <v>21</v>
      </c>
      <c r="G77" s="22">
        <f>G81+G83+G85+G87+G89+G91+G93+G95+G97+G99+G101+G103+G105+G107+G109+G111+G113+G115+G117+G119+G121+G123+G125+G127+G129+G131+G133+G135+G137+G139+G141+G143+G145+G147+G149+G151</f>
        <v>2306.4091139999996</v>
      </c>
      <c r="H77" s="22">
        <f>H81+H83+H85+H87+H89+H91+H93+H95+H97+H99+H101+H103+H105+H107+H109+H111+H113+H115+H117+H119+H121+H123+H125+H127+H129+H131+H133+H135+H137+H139+H141+H143+H145+H147+H149+H151</f>
        <v>78.5778</v>
      </c>
      <c r="I77" s="22">
        <f aca="true" t="shared" si="18" ref="I77:S77">I81+I83+I85+I87+I89+I91+I93+I95+I97+I99+I101+I103+I105+I107+I109+I111+I113+I115+I117+I119+I121+I123+I125+I127+I129+I131+I133+I135+I137+I139+I141+I143+I145+I147+I149+I151</f>
        <v>111.50643000000001</v>
      </c>
      <c r="J77" s="22">
        <f t="shared" si="18"/>
        <v>136.59631</v>
      </c>
      <c r="K77" s="22">
        <f t="shared" si="18"/>
        <v>723.0087769999998</v>
      </c>
      <c r="L77" s="22">
        <f t="shared" si="18"/>
        <v>146.949</v>
      </c>
      <c r="M77" s="22">
        <f t="shared" si="18"/>
        <v>93.13929999999999</v>
      </c>
      <c r="N77" s="22">
        <f t="shared" si="18"/>
        <v>116.9342</v>
      </c>
      <c r="O77" s="22">
        <f t="shared" si="18"/>
        <v>63.16983</v>
      </c>
      <c r="P77" s="22">
        <f t="shared" si="18"/>
        <v>65.15385</v>
      </c>
      <c r="Q77" s="22">
        <f t="shared" si="18"/>
        <v>626.533867</v>
      </c>
      <c r="R77" s="22">
        <f t="shared" si="18"/>
        <v>114.10975</v>
      </c>
      <c r="S77" s="22">
        <f t="shared" si="18"/>
        <v>30.73</v>
      </c>
      <c r="T77" s="22"/>
    </row>
    <row r="78" spans="1:20" s="5" customFormat="1" ht="24" customHeight="1">
      <c r="A78" s="28"/>
      <c r="B78" s="29"/>
      <c r="C78" s="29"/>
      <c r="D78" s="29"/>
      <c r="E78" s="29"/>
      <c r="F78" s="20" t="s">
        <v>22</v>
      </c>
      <c r="G78" s="22">
        <f>G82+G84+G86+G88+G90+G92+G94+G96+G98+G100+G102+G104+G106+G108+G110+G112+G114+G116+G118+G120+G122+G124+G126+G128+G130+G132+G134+G136+G138+G140+G142+G144+G146+G148+G150+G152</f>
        <v>2032.237153</v>
      </c>
      <c r="H78" s="22">
        <f>H82+H84+H86+H88+H90+H92+H94+H96+H98+H100+H102+H104+H106+H108+H110+H112+H114+H116+H118+H120+H122+H124+H126+H128+H130+H132+H134+H136+H138+H140+H142+H144+H146+H148+H150+H152</f>
        <v>64.2478</v>
      </c>
      <c r="I78" s="22">
        <f aca="true" t="shared" si="19" ref="I78:S78">I82+I84+I86+I88+I90+I92+I94+I96+I98+I100+I102+I104+I106+I108+I110+I112+I114+I116+I118+I120+I122+I124+I126+I128+I130+I132+I134+I136+I138+I140+I142+I144+I146+I148+I150+I152</f>
        <v>97.39873</v>
      </c>
      <c r="J78" s="22">
        <f t="shared" si="19"/>
        <v>119.98636</v>
      </c>
      <c r="K78" s="22">
        <f t="shared" si="19"/>
        <v>620.5314769999999</v>
      </c>
      <c r="L78" s="22">
        <f t="shared" si="19"/>
        <v>110.196</v>
      </c>
      <c r="M78" s="22">
        <f t="shared" si="19"/>
        <v>68.49929999999999</v>
      </c>
      <c r="N78" s="22">
        <f t="shared" si="19"/>
        <v>87.9402</v>
      </c>
      <c r="O78" s="22">
        <f t="shared" si="19"/>
        <v>60.01083</v>
      </c>
      <c r="P78" s="22">
        <f t="shared" si="19"/>
        <v>63.15385</v>
      </c>
      <c r="Q78" s="22">
        <f t="shared" si="19"/>
        <v>615.815356</v>
      </c>
      <c r="R78" s="22">
        <f t="shared" si="19"/>
        <v>94.45724999999999</v>
      </c>
      <c r="S78" s="22">
        <f t="shared" si="19"/>
        <v>30</v>
      </c>
      <c r="T78" s="22"/>
    </row>
    <row r="79" spans="1:20" s="5" customFormat="1" ht="24" customHeight="1">
      <c r="A79" s="28"/>
      <c r="B79" s="29"/>
      <c r="C79" s="29"/>
      <c r="D79" s="29"/>
      <c r="E79" s="29"/>
      <c r="F79" s="20" t="s">
        <v>23</v>
      </c>
      <c r="G79" s="22">
        <f>SUM(H79:S79)</f>
        <v>274.17196099999995</v>
      </c>
      <c r="H79" s="22">
        <f>H77-H78</f>
        <v>14.329999999999998</v>
      </c>
      <c r="I79" s="22">
        <f aca="true" t="shared" si="20" ref="I79:S79">I77-I78</f>
        <v>14.107700000000008</v>
      </c>
      <c r="J79" s="22">
        <f t="shared" si="20"/>
        <v>16.609949999999984</v>
      </c>
      <c r="K79" s="22">
        <f t="shared" si="20"/>
        <v>102.4772999999999</v>
      </c>
      <c r="L79" s="22">
        <f t="shared" si="20"/>
        <v>36.753000000000014</v>
      </c>
      <c r="M79" s="22">
        <f t="shared" si="20"/>
        <v>24.64</v>
      </c>
      <c r="N79" s="22">
        <f t="shared" si="20"/>
        <v>28.994</v>
      </c>
      <c r="O79" s="22">
        <f t="shared" si="20"/>
        <v>3.158999999999999</v>
      </c>
      <c r="P79" s="22">
        <f t="shared" si="20"/>
        <v>2.000000000000007</v>
      </c>
      <c r="Q79" s="22">
        <f t="shared" si="20"/>
        <v>10.718511000000035</v>
      </c>
      <c r="R79" s="22">
        <f t="shared" si="20"/>
        <v>19.652500000000018</v>
      </c>
      <c r="S79" s="22">
        <f t="shared" si="20"/>
        <v>0.7300000000000004</v>
      </c>
      <c r="T79" s="22"/>
    </row>
    <row r="80" spans="1:20" s="6" customFormat="1" ht="24" customHeight="1">
      <c r="A80" s="28"/>
      <c r="B80" s="29"/>
      <c r="C80" s="29"/>
      <c r="D80" s="29"/>
      <c r="E80" s="29"/>
      <c r="F80" s="23" t="s">
        <v>24</v>
      </c>
      <c r="G80" s="24">
        <f>G78/G77</f>
        <v>0.8811260503022798</v>
      </c>
      <c r="H80" s="24">
        <f aca="true" t="shared" si="21" ref="H80:S80">H78/H77</f>
        <v>0.8176329701264224</v>
      </c>
      <c r="I80" s="24">
        <f t="shared" si="21"/>
        <v>0.8734808387283136</v>
      </c>
      <c r="J80" s="24">
        <f t="shared" si="21"/>
        <v>0.8784011808225275</v>
      </c>
      <c r="K80" s="24">
        <f t="shared" si="21"/>
        <v>0.8582627164981153</v>
      </c>
      <c r="L80" s="24">
        <f t="shared" si="21"/>
        <v>0.7498928199579445</v>
      </c>
      <c r="M80" s="24">
        <f t="shared" si="21"/>
        <v>0.7354500194869406</v>
      </c>
      <c r="N80" s="24">
        <f t="shared" si="21"/>
        <v>0.752048588009325</v>
      </c>
      <c r="O80" s="24">
        <f t="shared" si="21"/>
        <v>0.9499919502711975</v>
      </c>
      <c r="P80" s="24">
        <f t="shared" si="21"/>
        <v>0.9693034256609547</v>
      </c>
      <c r="Q80" s="24">
        <f t="shared" si="21"/>
        <v>0.9828923677321341</v>
      </c>
      <c r="R80" s="22">
        <f t="shared" si="21"/>
        <v>0.8277754530178182</v>
      </c>
      <c r="S80" s="24">
        <f t="shared" si="21"/>
        <v>0.9762447120078099</v>
      </c>
      <c r="T80" s="24"/>
    </row>
    <row r="81" spans="1:20" s="5" customFormat="1" ht="24" customHeight="1">
      <c r="A81" s="28"/>
      <c r="B81" s="2" t="s">
        <v>37</v>
      </c>
      <c r="C81" s="2" t="s">
        <v>94</v>
      </c>
      <c r="D81" s="2">
        <v>140</v>
      </c>
      <c r="E81" s="2" t="s">
        <v>95</v>
      </c>
      <c r="F81" s="20" t="s">
        <v>21</v>
      </c>
      <c r="G81" s="22">
        <f aca="true" t="shared" si="22" ref="G81:G118">SUM(H81:S81)</f>
        <v>140</v>
      </c>
      <c r="H81" s="22">
        <v>5</v>
      </c>
      <c r="I81" s="22">
        <v>5</v>
      </c>
      <c r="J81" s="22">
        <v>30</v>
      </c>
      <c r="K81" s="22">
        <v>15</v>
      </c>
      <c r="L81" s="22">
        <v>10</v>
      </c>
      <c r="M81" s="22">
        <v>10</v>
      </c>
      <c r="N81" s="22">
        <v>10</v>
      </c>
      <c r="O81" s="22">
        <v>25</v>
      </c>
      <c r="P81" s="22">
        <v>15</v>
      </c>
      <c r="Q81" s="22">
        <v>5</v>
      </c>
      <c r="R81" s="22">
        <v>10</v>
      </c>
      <c r="S81" s="22"/>
      <c r="T81" s="22"/>
    </row>
    <row r="82" spans="1:20" s="5" customFormat="1" ht="24" customHeight="1">
      <c r="A82" s="28"/>
      <c r="B82" s="2"/>
      <c r="C82" s="2"/>
      <c r="D82" s="2"/>
      <c r="E82" s="2"/>
      <c r="F82" s="20" t="s">
        <v>22</v>
      </c>
      <c r="G82" s="22">
        <f t="shared" si="22"/>
        <v>140</v>
      </c>
      <c r="H82" s="22">
        <v>5</v>
      </c>
      <c r="I82" s="22">
        <v>5</v>
      </c>
      <c r="J82" s="22">
        <v>30</v>
      </c>
      <c r="K82" s="22">
        <v>15</v>
      </c>
      <c r="L82" s="22">
        <v>10</v>
      </c>
      <c r="M82" s="22">
        <v>10</v>
      </c>
      <c r="N82" s="22">
        <v>10</v>
      </c>
      <c r="O82" s="22">
        <v>25</v>
      </c>
      <c r="P82" s="22">
        <v>15</v>
      </c>
      <c r="Q82" s="22">
        <v>5</v>
      </c>
      <c r="R82" s="22">
        <v>10</v>
      </c>
      <c r="S82" s="22"/>
      <c r="T82" s="22"/>
    </row>
    <row r="83" spans="1:20" s="5" customFormat="1" ht="24" customHeight="1">
      <c r="A83" s="28"/>
      <c r="B83" s="2" t="s">
        <v>32</v>
      </c>
      <c r="C83" s="2" t="s">
        <v>96</v>
      </c>
      <c r="D83" s="2">
        <v>21.613778</v>
      </c>
      <c r="E83" s="2" t="s">
        <v>97</v>
      </c>
      <c r="F83" s="20" t="s">
        <v>21</v>
      </c>
      <c r="G83" s="22">
        <f t="shared" si="22"/>
        <v>21.613777999999996</v>
      </c>
      <c r="H83" s="22">
        <v>1.2626</v>
      </c>
      <c r="I83" s="22">
        <v>0.524</v>
      </c>
      <c r="J83" s="22"/>
      <c r="K83" s="22">
        <v>6.528</v>
      </c>
      <c r="L83" s="22"/>
      <c r="M83" s="22"/>
      <c r="N83" s="22"/>
      <c r="O83" s="22"/>
      <c r="P83" s="22"/>
      <c r="Q83" s="22">
        <v>13.299178</v>
      </c>
      <c r="R83" s="22"/>
      <c r="S83" s="22"/>
      <c r="T83" s="22"/>
    </row>
    <row r="84" spans="1:20" s="5" customFormat="1" ht="24" customHeight="1">
      <c r="A84" s="28"/>
      <c r="B84" s="2"/>
      <c r="C84" s="2"/>
      <c r="D84" s="2"/>
      <c r="E84" s="2"/>
      <c r="F84" s="20" t="s">
        <v>22</v>
      </c>
      <c r="G84" s="22">
        <f t="shared" si="22"/>
        <v>21.613777999999996</v>
      </c>
      <c r="H84" s="22">
        <v>1.2626</v>
      </c>
      <c r="I84" s="22">
        <v>0.524</v>
      </c>
      <c r="J84" s="22"/>
      <c r="K84" s="22">
        <v>6.528</v>
      </c>
      <c r="L84" s="22"/>
      <c r="M84" s="22"/>
      <c r="N84" s="22"/>
      <c r="O84" s="22"/>
      <c r="P84" s="22"/>
      <c r="Q84" s="22">
        <v>13.299178</v>
      </c>
      <c r="R84" s="22"/>
      <c r="S84" s="22"/>
      <c r="T84" s="22"/>
    </row>
    <row r="85" spans="1:20" s="5" customFormat="1" ht="24" customHeight="1">
      <c r="A85" s="28"/>
      <c r="B85" s="2" t="s">
        <v>32</v>
      </c>
      <c r="C85" s="2" t="s">
        <v>98</v>
      </c>
      <c r="D85" s="2">
        <v>121.8</v>
      </c>
      <c r="E85" s="2" t="s">
        <v>99</v>
      </c>
      <c r="F85" s="20" t="s">
        <v>21</v>
      </c>
      <c r="G85" s="22">
        <f t="shared" si="22"/>
        <v>121.8</v>
      </c>
      <c r="H85" s="22"/>
      <c r="I85" s="22"/>
      <c r="J85" s="22"/>
      <c r="K85" s="22">
        <v>57</v>
      </c>
      <c r="L85" s="22"/>
      <c r="M85" s="22">
        <v>0.8</v>
      </c>
      <c r="N85" s="22"/>
      <c r="O85" s="22"/>
      <c r="P85" s="22"/>
      <c r="Q85" s="22">
        <v>64</v>
      </c>
      <c r="R85" s="22"/>
      <c r="S85" s="22"/>
      <c r="T85" s="22"/>
    </row>
    <row r="86" spans="1:20" s="5" customFormat="1" ht="24" customHeight="1">
      <c r="A86" s="28"/>
      <c r="B86" s="2"/>
      <c r="C86" s="2"/>
      <c r="D86" s="2"/>
      <c r="E86" s="2"/>
      <c r="F86" s="20" t="s">
        <v>22</v>
      </c>
      <c r="G86" s="22">
        <f t="shared" si="22"/>
        <v>121.8</v>
      </c>
      <c r="H86" s="22"/>
      <c r="I86" s="22"/>
      <c r="J86" s="22"/>
      <c r="K86" s="22">
        <v>57</v>
      </c>
      <c r="L86" s="22"/>
      <c r="M86" s="22">
        <v>0.8</v>
      </c>
      <c r="N86" s="22"/>
      <c r="O86" s="22"/>
      <c r="P86" s="22"/>
      <c r="Q86" s="22">
        <v>64</v>
      </c>
      <c r="R86" s="22"/>
      <c r="S86" s="22"/>
      <c r="T86" s="22"/>
    </row>
    <row r="87" spans="1:20" s="5" customFormat="1" ht="24" customHeight="1">
      <c r="A87" s="28"/>
      <c r="B87" s="2" t="s">
        <v>32</v>
      </c>
      <c r="C87" s="2" t="s">
        <v>100</v>
      </c>
      <c r="D87" s="2">
        <v>49.488</v>
      </c>
      <c r="E87" s="2" t="s">
        <v>101</v>
      </c>
      <c r="F87" s="20" t="s">
        <v>21</v>
      </c>
      <c r="G87" s="22">
        <f t="shared" si="22"/>
        <v>49.488</v>
      </c>
      <c r="H87" s="22"/>
      <c r="I87" s="22"/>
      <c r="J87" s="22"/>
      <c r="K87" s="22">
        <v>33.988</v>
      </c>
      <c r="L87" s="22"/>
      <c r="M87" s="22"/>
      <c r="N87" s="22"/>
      <c r="O87" s="22"/>
      <c r="P87" s="22"/>
      <c r="Q87" s="22">
        <v>15</v>
      </c>
      <c r="R87" s="22">
        <v>0.5</v>
      </c>
      <c r="S87" s="22"/>
      <c r="T87" s="22"/>
    </row>
    <row r="88" spans="1:20" s="5" customFormat="1" ht="24" customHeight="1">
      <c r="A88" s="28"/>
      <c r="B88" s="2"/>
      <c r="C88" s="2"/>
      <c r="D88" s="2"/>
      <c r="E88" s="2"/>
      <c r="F88" s="20" t="s">
        <v>22</v>
      </c>
      <c r="G88" s="22">
        <f t="shared" si="22"/>
        <v>49.488</v>
      </c>
      <c r="H88" s="22"/>
      <c r="I88" s="22"/>
      <c r="J88" s="22"/>
      <c r="K88" s="22">
        <v>33.988</v>
      </c>
      <c r="L88" s="22"/>
      <c r="M88" s="22"/>
      <c r="N88" s="22"/>
      <c r="O88" s="22"/>
      <c r="P88" s="22"/>
      <c r="Q88" s="22">
        <v>15</v>
      </c>
      <c r="R88" s="22">
        <v>0.5</v>
      </c>
      <c r="S88" s="22"/>
      <c r="T88" s="22"/>
    </row>
    <row r="89" spans="1:20" s="5" customFormat="1" ht="24" customHeight="1">
      <c r="A89" s="28"/>
      <c r="B89" s="2" t="s">
        <v>32</v>
      </c>
      <c r="C89" s="2" t="s">
        <v>102</v>
      </c>
      <c r="D89" s="2">
        <v>40</v>
      </c>
      <c r="E89" s="2" t="s">
        <v>103</v>
      </c>
      <c r="F89" s="20" t="s">
        <v>21</v>
      </c>
      <c r="G89" s="22">
        <f t="shared" si="22"/>
        <v>40</v>
      </c>
      <c r="H89" s="22"/>
      <c r="I89" s="22">
        <v>10</v>
      </c>
      <c r="J89" s="22"/>
      <c r="K89" s="22">
        <v>10</v>
      </c>
      <c r="L89" s="22"/>
      <c r="M89" s="22"/>
      <c r="N89" s="22"/>
      <c r="O89" s="22">
        <v>10</v>
      </c>
      <c r="P89" s="22"/>
      <c r="Q89" s="22">
        <v>10</v>
      </c>
      <c r="R89" s="22"/>
      <c r="S89" s="22"/>
      <c r="T89" s="22"/>
    </row>
    <row r="90" spans="1:20" s="5" customFormat="1" ht="24" customHeight="1">
      <c r="A90" s="28"/>
      <c r="B90" s="2"/>
      <c r="C90" s="2"/>
      <c r="D90" s="2"/>
      <c r="E90" s="2"/>
      <c r="F90" s="20" t="s">
        <v>22</v>
      </c>
      <c r="G90" s="22">
        <f t="shared" si="22"/>
        <v>40</v>
      </c>
      <c r="H90" s="22"/>
      <c r="I90" s="22">
        <v>10</v>
      </c>
      <c r="J90" s="22"/>
      <c r="K90" s="22">
        <v>10</v>
      </c>
      <c r="L90" s="22"/>
      <c r="M90" s="22"/>
      <c r="N90" s="22"/>
      <c r="O90" s="22">
        <v>10</v>
      </c>
      <c r="P90" s="22"/>
      <c r="Q90" s="22">
        <v>10</v>
      </c>
      <c r="R90" s="22"/>
      <c r="S90" s="22"/>
      <c r="T90" s="22"/>
    </row>
    <row r="91" spans="1:20" s="5" customFormat="1" ht="24" customHeight="1">
      <c r="A91" s="28"/>
      <c r="B91" s="2" t="s">
        <v>32</v>
      </c>
      <c r="C91" s="2" t="s">
        <v>104</v>
      </c>
      <c r="D91" s="2">
        <v>10</v>
      </c>
      <c r="E91" s="2" t="s">
        <v>105</v>
      </c>
      <c r="F91" s="20" t="s">
        <v>21</v>
      </c>
      <c r="G91" s="22">
        <f t="shared" si="22"/>
        <v>10</v>
      </c>
      <c r="H91" s="22"/>
      <c r="I91" s="22"/>
      <c r="J91" s="22"/>
      <c r="K91" s="22"/>
      <c r="L91" s="22"/>
      <c r="M91" s="22"/>
      <c r="N91" s="22"/>
      <c r="O91" s="22"/>
      <c r="P91" s="22"/>
      <c r="Q91" s="22">
        <v>10</v>
      </c>
      <c r="R91" s="22"/>
      <c r="S91" s="22"/>
      <c r="T91" s="22"/>
    </row>
    <row r="92" spans="1:20" s="5" customFormat="1" ht="24" customHeight="1">
      <c r="A92" s="28"/>
      <c r="B92" s="2"/>
      <c r="C92" s="2"/>
      <c r="D92" s="2"/>
      <c r="E92" s="2"/>
      <c r="F92" s="20" t="s">
        <v>22</v>
      </c>
      <c r="G92" s="22">
        <f t="shared" si="22"/>
        <v>10</v>
      </c>
      <c r="H92" s="22"/>
      <c r="I92" s="22"/>
      <c r="J92" s="22"/>
      <c r="K92" s="22"/>
      <c r="L92" s="22"/>
      <c r="M92" s="22"/>
      <c r="N92" s="22"/>
      <c r="O92" s="22"/>
      <c r="P92" s="22"/>
      <c r="Q92" s="22">
        <v>10</v>
      </c>
      <c r="R92" s="22"/>
      <c r="S92" s="22"/>
      <c r="T92" s="22"/>
    </row>
    <row r="93" spans="1:20" s="5" customFormat="1" ht="24" customHeight="1">
      <c r="A93" s="28"/>
      <c r="B93" s="2" t="s">
        <v>18</v>
      </c>
      <c r="C93" s="2" t="s">
        <v>106</v>
      </c>
      <c r="D93" s="2">
        <v>76.2872</v>
      </c>
      <c r="E93" s="2" t="s">
        <v>107</v>
      </c>
      <c r="F93" s="20" t="s">
        <v>21</v>
      </c>
      <c r="G93" s="22">
        <f t="shared" si="22"/>
        <v>76.2872</v>
      </c>
      <c r="H93" s="22">
        <v>2.533</v>
      </c>
      <c r="I93" s="22">
        <v>2.649</v>
      </c>
      <c r="J93" s="22">
        <v>9.1195</v>
      </c>
      <c r="K93" s="22">
        <v>13.9485</v>
      </c>
      <c r="L93" s="22">
        <v>9.065</v>
      </c>
      <c r="M93" s="22">
        <v>4.101</v>
      </c>
      <c r="N93" s="22">
        <v>3.6974</v>
      </c>
      <c r="O93" s="22">
        <v>3.2985</v>
      </c>
      <c r="P93" s="22">
        <v>2.8274</v>
      </c>
      <c r="Q93" s="22">
        <v>5.3939</v>
      </c>
      <c r="R93" s="22">
        <v>9.654</v>
      </c>
      <c r="S93" s="22">
        <v>10</v>
      </c>
      <c r="T93" s="22"/>
    </row>
    <row r="94" spans="1:20" s="5" customFormat="1" ht="24" customHeight="1">
      <c r="A94" s="28"/>
      <c r="B94" s="2"/>
      <c r="C94" s="2"/>
      <c r="D94" s="2"/>
      <c r="E94" s="2"/>
      <c r="F94" s="20" t="s">
        <v>22</v>
      </c>
      <c r="G94" s="22">
        <f t="shared" si="22"/>
        <v>76.2872</v>
      </c>
      <c r="H94" s="22">
        <v>2.533</v>
      </c>
      <c r="I94" s="22">
        <v>2.649</v>
      </c>
      <c r="J94" s="22">
        <v>9.1195</v>
      </c>
      <c r="K94" s="22">
        <v>13.9485</v>
      </c>
      <c r="L94" s="22">
        <v>9.065</v>
      </c>
      <c r="M94" s="22">
        <v>4.101</v>
      </c>
      <c r="N94" s="22">
        <v>3.6974</v>
      </c>
      <c r="O94" s="22">
        <v>3.2985</v>
      </c>
      <c r="P94" s="22">
        <v>2.8274</v>
      </c>
      <c r="Q94" s="22">
        <v>5.3939</v>
      </c>
      <c r="R94" s="22">
        <v>9.654</v>
      </c>
      <c r="S94" s="22">
        <v>10</v>
      </c>
      <c r="T94" s="22"/>
    </row>
    <row r="95" spans="1:20" s="5" customFormat="1" ht="24" customHeight="1">
      <c r="A95" s="28"/>
      <c r="B95" s="2" t="s">
        <v>18</v>
      </c>
      <c r="C95" s="2" t="s">
        <v>108</v>
      </c>
      <c r="D95" s="2">
        <v>26</v>
      </c>
      <c r="E95" s="2" t="s">
        <v>109</v>
      </c>
      <c r="F95" s="20" t="s">
        <v>21</v>
      </c>
      <c r="G95" s="22">
        <f t="shared" si="22"/>
        <v>26</v>
      </c>
      <c r="H95" s="22">
        <v>5</v>
      </c>
      <c r="I95" s="22"/>
      <c r="J95" s="22">
        <v>1</v>
      </c>
      <c r="K95" s="22">
        <v>6</v>
      </c>
      <c r="L95" s="22">
        <v>2</v>
      </c>
      <c r="M95" s="22"/>
      <c r="N95" s="22">
        <v>5</v>
      </c>
      <c r="O95" s="22"/>
      <c r="P95" s="22">
        <v>2</v>
      </c>
      <c r="Q95" s="22">
        <v>5</v>
      </c>
      <c r="R95" s="22"/>
      <c r="S95" s="22"/>
      <c r="T95" s="22"/>
    </row>
    <row r="96" spans="1:20" s="5" customFormat="1" ht="24" customHeight="1">
      <c r="A96" s="28"/>
      <c r="B96" s="2"/>
      <c r="C96" s="2"/>
      <c r="D96" s="2"/>
      <c r="E96" s="2"/>
      <c r="F96" s="20" t="s">
        <v>22</v>
      </c>
      <c r="G96" s="22">
        <f t="shared" si="22"/>
        <v>26</v>
      </c>
      <c r="H96" s="22">
        <v>5</v>
      </c>
      <c r="I96" s="22"/>
      <c r="J96" s="22">
        <v>1</v>
      </c>
      <c r="K96" s="22">
        <v>6</v>
      </c>
      <c r="L96" s="22">
        <v>2</v>
      </c>
      <c r="M96" s="22"/>
      <c r="N96" s="22">
        <v>5</v>
      </c>
      <c r="O96" s="22"/>
      <c r="P96" s="22">
        <v>2</v>
      </c>
      <c r="Q96" s="22">
        <v>5</v>
      </c>
      <c r="R96" s="22"/>
      <c r="S96" s="22"/>
      <c r="T96" s="22"/>
    </row>
    <row r="97" spans="1:20" s="5" customFormat="1" ht="24" customHeight="1">
      <c r="A97" s="28"/>
      <c r="B97" s="2" t="s">
        <v>18</v>
      </c>
      <c r="C97" s="2" t="s">
        <v>110</v>
      </c>
      <c r="D97" s="2">
        <v>7.2</v>
      </c>
      <c r="E97" s="2" t="s">
        <v>111</v>
      </c>
      <c r="F97" s="20" t="s">
        <v>21</v>
      </c>
      <c r="G97" s="22">
        <f t="shared" si="22"/>
        <v>7.2</v>
      </c>
      <c r="H97" s="22"/>
      <c r="I97" s="22"/>
      <c r="J97" s="22"/>
      <c r="K97" s="22"/>
      <c r="L97" s="22"/>
      <c r="M97" s="22">
        <v>7.2</v>
      </c>
      <c r="N97" s="22"/>
      <c r="O97" s="22"/>
      <c r="P97" s="22"/>
      <c r="Q97" s="22"/>
      <c r="R97" s="22"/>
      <c r="S97" s="22"/>
      <c r="T97" s="22"/>
    </row>
    <row r="98" spans="1:20" s="5" customFormat="1" ht="24" customHeight="1">
      <c r="A98" s="28"/>
      <c r="B98" s="2"/>
      <c r="C98" s="2"/>
      <c r="D98" s="2"/>
      <c r="E98" s="2"/>
      <c r="F98" s="20" t="s">
        <v>22</v>
      </c>
      <c r="G98" s="22">
        <f t="shared" si="22"/>
        <v>7.2</v>
      </c>
      <c r="H98" s="22"/>
      <c r="I98" s="22"/>
      <c r="J98" s="22"/>
      <c r="K98" s="22"/>
      <c r="L98" s="22"/>
      <c r="M98" s="22">
        <v>7.2</v>
      </c>
      <c r="N98" s="22"/>
      <c r="O98" s="22"/>
      <c r="P98" s="22"/>
      <c r="Q98" s="22"/>
      <c r="R98" s="22"/>
      <c r="S98" s="22"/>
      <c r="T98" s="22"/>
    </row>
    <row r="99" spans="1:20" s="5" customFormat="1" ht="24" customHeight="1">
      <c r="A99" s="28"/>
      <c r="B99" s="2" t="s">
        <v>32</v>
      </c>
      <c r="C99" s="2" t="s">
        <v>112</v>
      </c>
      <c r="D99" s="2">
        <v>53.841798</v>
      </c>
      <c r="E99" s="2" t="s">
        <v>113</v>
      </c>
      <c r="F99" s="20" t="s">
        <v>21</v>
      </c>
      <c r="G99" s="22">
        <f t="shared" si="22"/>
        <v>53.841798</v>
      </c>
      <c r="H99" s="22"/>
      <c r="I99" s="22">
        <v>0.65</v>
      </c>
      <c r="J99" s="22"/>
      <c r="K99" s="22">
        <v>28.507598</v>
      </c>
      <c r="L99" s="22"/>
      <c r="M99" s="22"/>
      <c r="N99" s="22"/>
      <c r="O99" s="22"/>
      <c r="P99" s="22"/>
      <c r="Q99" s="22">
        <v>3.6842</v>
      </c>
      <c r="R99" s="22">
        <v>1</v>
      </c>
      <c r="S99" s="22">
        <v>20</v>
      </c>
      <c r="T99" s="22"/>
    </row>
    <row r="100" spans="1:20" s="5" customFormat="1" ht="24" customHeight="1">
      <c r="A100" s="28"/>
      <c r="B100" s="2"/>
      <c r="C100" s="2"/>
      <c r="D100" s="2"/>
      <c r="E100" s="2"/>
      <c r="F100" s="20" t="s">
        <v>22</v>
      </c>
      <c r="G100" s="22">
        <f t="shared" si="22"/>
        <v>53.841798</v>
      </c>
      <c r="H100" s="22"/>
      <c r="I100" s="22">
        <v>0.65</v>
      </c>
      <c r="J100" s="22"/>
      <c r="K100" s="22">
        <v>28.507598</v>
      </c>
      <c r="L100" s="22"/>
      <c r="M100" s="22"/>
      <c r="N100" s="22"/>
      <c r="O100" s="22"/>
      <c r="P100" s="22"/>
      <c r="Q100" s="22">
        <v>3.6842</v>
      </c>
      <c r="R100" s="22">
        <v>1</v>
      </c>
      <c r="S100" s="22">
        <v>20</v>
      </c>
      <c r="T100" s="22"/>
    </row>
    <row r="101" spans="1:20" s="5" customFormat="1" ht="24" customHeight="1">
      <c r="A101" s="28"/>
      <c r="B101" s="2" t="s">
        <v>18</v>
      </c>
      <c r="C101" s="2" t="s">
        <v>114</v>
      </c>
      <c r="D101" s="2">
        <v>290.39461</v>
      </c>
      <c r="E101" s="2" t="s">
        <v>115</v>
      </c>
      <c r="F101" s="20" t="s">
        <v>21</v>
      </c>
      <c r="G101" s="22">
        <f t="shared" si="22"/>
        <v>290.39461</v>
      </c>
      <c r="H101" s="22">
        <v>7.364</v>
      </c>
      <c r="I101" s="22">
        <v>5.9005</v>
      </c>
      <c r="J101" s="22">
        <v>12.89536</v>
      </c>
      <c r="K101" s="22">
        <v>99.5725</v>
      </c>
      <c r="L101" s="22">
        <v>15.243</v>
      </c>
      <c r="M101" s="22">
        <v>9.865</v>
      </c>
      <c r="N101" s="22">
        <v>39.08</v>
      </c>
      <c r="O101" s="22">
        <v>4.628</v>
      </c>
      <c r="P101" s="22">
        <v>14.9675</v>
      </c>
      <c r="Q101" s="22">
        <v>59.5977</v>
      </c>
      <c r="R101" s="22">
        <v>21.28105</v>
      </c>
      <c r="S101" s="22"/>
      <c r="T101" s="22"/>
    </row>
    <row r="102" spans="1:20" s="5" customFormat="1" ht="24" customHeight="1">
      <c r="A102" s="28"/>
      <c r="B102" s="2"/>
      <c r="C102" s="2"/>
      <c r="D102" s="2"/>
      <c r="E102" s="2"/>
      <c r="F102" s="20" t="s">
        <v>22</v>
      </c>
      <c r="G102" s="22">
        <f t="shared" si="22"/>
        <v>290.39461</v>
      </c>
      <c r="H102" s="22">
        <v>7.364</v>
      </c>
      <c r="I102" s="22">
        <v>5.9005</v>
      </c>
      <c r="J102" s="22">
        <v>12.89536</v>
      </c>
      <c r="K102" s="22">
        <v>99.5725</v>
      </c>
      <c r="L102" s="22">
        <v>15.243</v>
      </c>
      <c r="M102" s="22">
        <v>9.865</v>
      </c>
      <c r="N102" s="22">
        <v>39.08</v>
      </c>
      <c r="O102" s="22">
        <v>4.628</v>
      </c>
      <c r="P102" s="22">
        <v>14.9675</v>
      </c>
      <c r="Q102" s="22">
        <v>59.5977</v>
      </c>
      <c r="R102" s="22">
        <v>21.28105</v>
      </c>
      <c r="S102" s="22"/>
      <c r="T102" s="22"/>
    </row>
    <row r="103" spans="1:20" s="5" customFormat="1" ht="24" customHeight="1">
      <c r="A103" s="28"/>
      <c r="B103" s="2" t="s">
        <v>32</v>
      </c>
      <c r="C103" s="2" t="s">
        <v>116</v>
      </c>
      <c r="D103" s="2">
        <v>163</v>
      </c>
      <c r="E103" s="2" t="s">
        <v>117</v>
      </c>
      <c r="F103" s="20" t="s">
        <v>21</v>
      </c>
      <c r="G103" s="22">
        <f t="shared" si="22"/>
        <v>163</v>
      </c>
      <c r="H103" s="22"/>
      <c r="I103" s="22"/>
      <c r="J103" s="22">
        <v>3</v>
      </c>
      <c r="K103" s="22">
        <v>66</v>
      </c>
      <c r="L103" s="22"/>
      <c r="M103" s="22">
        <v>6</v>
      </c>
      <c r="N103" s="22"/>
      <c r="O103" s="22"/>
      <c r="P103" s="22"/>
      <c r="Q103" s="22">
        <v>88</v>
      </c>
      <c r="R103" s="22"/>
      <c r="S103" s="22"/>
      <c r="T103" s="22"/>
    </row>
    <row r="104" spans="1:20" s="5" customFormat="1" ht="24" customHeight="1">
      <c r="A104" s="28"/>
      <c r="B104" s="2"/>
      <c r="C104" s="2"/>
      <c r="D104" s="2"/>
      <c r="E104" s="2"/>
      <c r="F104" s="20" t="s">
        <v>22</v>
      </c>
      <c r="G104" s="22">
        <f t="shared" si="22"/>
        <v>163</v>
      </c>
      <c r="H104" s="22"/>
      <c r="I104" s="22"/>
      <c r="J104" s="22">
        <v>3</v>
      </c>
      <c r="K104" s="22">
        <v>66</v>
      </c>
      <c r="L104" s="22"/>
      <c r="M104" s="22">
        <v>6</v>
      </c>
      <c r="N104" s="22"/>
      <c r="O104" s="22"/>
      <c r="P104" s="22"/>
      <c r="Q104" s="22">
        <v>88</v>
      </c>
      <c r="R104" s="22"/>
      <c r="S104" s="22"/>
      <c r="T104" s="22"/>
    </row>
    <row r="105" spans="1:20" s="5" customFormat="1" ht="24" customHeight="1">
      <c r="A105" s="28"/>
      <c r="B105" s="2" t="s">
        <v>32</v>
      </c>
      <c r="C105" s="2" t="s">
        <v>118</v>
      </c>
      <c r="D105" s="2">
        <v>40</v>
      </c>
      <c r="E105" s="2" t="s">
        <v>119</v>
      </c>
      <c r="F105" s="20" t="s">
        <v>21</v>
      </c>
      <c r="G105" s="22">
        <f t="shared" si="22"/>
        <v>40</v>
      </c>
      <c r="H105" s="22"/>
      <c r="I105" s="22"/>
      <c r="J105" s="22"/>
      <c r="K105" s="22">
        <v>40</v>
      </c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s="5" customFormat="1" ht="24" customHeight="1">
      <c r="A106" s="28"/>
      <c r="B106" s="2"/>
      <c r="C106" s="2"/>
      <c r="D106" s="2"/>
      <c r="E106" s="2"/>
      <c r="F106" s="20" t="s">
        <v>22</v>
      </c>
      <c r="G106" s="22">
        <f t="shared" si="22"/>
        <v>40</v>
      </c>
      <c r="H106" s="22"/>
      <c r="I106" s="22"/>
      <c r="J106" s="22"/>
      <c r="K106" s="22">
        <v>40</v>
      </c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s="5" customFormat="1" ht="24" customHeight="1">
      <c r="A107" s="28"/>
      <c r="B107" s="2" t="s">
        <v>18</v>
      </c>
      <c r="C107" s="2" t="s">
        <v>120</v>
      </c>
      <c r="D107" s="2">
        <v>24.156</v>
      </c>
      <c r="E107" s="2" t="s">
        <v>121</v>
      </c>
      <c r="F107" s="20" t="s">
        <v>21</v>
      </c>
      <c r="G107" s="22">
        <f t="shared" si="22"/>
        <v>24.156</v>
      </c>
      <c r="H107" s="22"/>
      <c r="I107" s="22"/>
      <c r="J107" s="22">
        <v>3.5</v>
      </c>
      <c r="K107" s="22">
        <v>3</v>
      </c>
      <c r="L107" s="22"/>
      <c r="M107" s="22">
        <v>2</v>
      </c>
      <c r="N107" s="22">
        <v>0.5</v>
      </c>
      <c r="O107" s="22">
        <v>0.156</v>
      </c>
      <c r="P107" s="22"/>
      <c r="Q107" s="22">
        <v>14</v>
      </c>
      <c r="R107" s="22">
        <v>1</v>
      </c>
      <c r="S107" s="22"/>
      <c r="T107" s="22"/>
    </row>
    <row r="108" spans="1:20" s="5" customFormat="1" ht="24" customHeight="1">
      <c r="A108" s="28"/>
      <c r="B108" s="2"/>
      <c r="C108" s="2"/>
      <c r="D108" s="2"/>
      <c r="E108" s="2"/>
      <c r="F108" s="20" t="s">
        <v>22</v>
      </c>
      <c r="G108" s="22">
        <f t="shared" si="22"/>
        <v>24.156</v>
      </c>
      <c r="H108" s="22"/>
      <c r="I108" s="22"/>
      <c r="J108" s="22">
        <v>3.5</v>
      </c>
      <c r="K108" s="22">
        <v>3</v>
      </c>
      <c r="L108" s="22"/>
      <c r="M108" s="22">
        <v>2</v>
      </c>
      <c r="N108" s="22">
        <v>0.5</v>
      </c>
      <c r="O108" s="22">
        <v>0.156</v>
      </c>
      <c r="P108" s="22"/>
      <c r="Q108" s="22">
        <v>14</v>
      </c>
      <c r="R108" s="22">
        <v>1</v>
      </c>
      <c r="S108" s="22"/>
      <c r="T108" s="22"/>
    </row>
    <row r="109" spans="1:20" s="5" customFormat="1" ht="24" customHeight="1">
      <c r="A109" s="28"/>
      <c r="B109" s="2" t="s">
        <v>32</v>
      </c>
      <c r="C109" s="2" t="s">
        <v>122</v>
      </c>
      <c r="D109" s="2">
        <v>16.039</v>
      </c>
      <c r="E109" s="2" t="s">
        <v>123</v>
      </c>
      <c r="F109" s="20" t="s">
        <v>21</v>
      </c>
      <c r="G109" s="22">
        <f t="shared" si="22"/>
        <v>16.039</v>
      </c>
      <c r="H109" s="22">
        <v>1.039</v>
      </c>
      <c r="I109" s="22"/>
      <c r="J109" s="22"/>
      <c r="K109" s="22">
        <v>10</v>
      </c>
      <c r="L109" s="22"/>
      <c r="M109" s="22"/>
      <c r="N109" s="22"/>
      <c r="O109" s="22"/>
      <c r="P109" s="22"/>
      <c r="Q109" s="22">
        <v>5</v>
      </c>
      <c r="R109" s="22"/>
      <c r="S109" s="22"/>
      <c r="T109" s="22"/>
    </row>
    <row r="110" spans="1:20" s="5" customFormat="1" ht="24" customHeight="1">
      <c r="A110" s="28"/>
      <c r="B110" s="2"/>
      <c r="C110" s="2"/>
      <c r="D110" s="2"/>
      <c r="E110" s="2"/>
      <c r="F110" s="20" t="s">
        <v>22</v>
      </c>
      <c r="G110" s="22">
        <f t="shared" si="22"/>
        <v>16.039</v>
      </c>
      <c r="H110" s="22">
        <v>1.039</v>
      </c>
      <c r="I110" s="22"/>
      <c r="J110" s="22"/>
      <c r="K110" s="22">
        <v>10</v>
      </c>
      <c r="L110" s="22"/>
      <c r="M110" s="22"/>
      <c r="N110" s="22"/>
      <c r="O110" s="22"/>
      <c r="P110" s="22"/>
      <c r="Q110" s="22">
        <v>5</v>
      </c>
      <c r="R110" s="22"/>
      <c r="S110" s="22"/>
      <c r="T110" s="22"/>
    </row>
    <row r="111" spans="1:20" s="5" customFormat="1" ht="24" customHeight="1">
      <c r="A111" s="28"/>
      <c r="B111" s="2" t="s">
        <v>32</v>
      </c>
      <c r="C111" s="1" t="s">
        <v>124</v>
      </c>
      <c r="D111" s="2">
        <v>166.103</v>
      </c>
      <c r="E111" s="2" t="s">
        <v>125</v>
      </c>
      <c r="F111" s="20" t="s">
        <v>21</v>
      </c>
      <c r="G111" s="22">
        <f t="shared" si="22"/>
        <v>166.103</v>
      </c>
      <c r="H111" s="22">
        <v>18.169</v>
      </c>
      <c r="I111" s="22">
        <v>13.924</v>
      </c>
      <c r="J111" s="22">
        <v>5.1705</v>
      </c>
      <c r="K111" s="22">
        <v>40.485</v>
      </c>
      <c r="L111" s="22">
        <v>17.275</v>
      </c>
      <c r="M111" s="22">
        <v>10.3485</v>
      </c>
      <c r="N111" s="22">
        <v>1.08</v>
      </c>
      <c r="O111" s="22">
        <v>2.951</v>
      </c>
      <c r="P111" s="22">
        <v>5.3</v>
      </c>
      <c r="Q111" s="22">
        <v>43.4</v>
      </c>
      <c r="R111" s="22">
        <v>8</v>
      </c>
      <c r="S111" s="22"/>
      <c r="T111" s="33"/>
    </row>
    <row r="112" spans="1:20" s="5" customFormat="1" ht="24" customHeight="1">
      <c r="A112" s="28"/>
      <c r="B112" s="2"/>
      <c r="C112" s="3"/>
      <c r="D112" s="2"/>
      <c r="E112" s="2"/>
      <c r="F112" s="20" t="s">
        <v>22</v>
      </c>
      <c r="G112" s="22">
        <f t="shared" si="22"/>
        <v>164.103</v>
      </c>
      <c r="H112" s="22">
        <v>18.169</v>
      </c>
      <c r="I112" s="22">
        <v>13.924</v>
      </c>
      <c r="J112" s="22">
        <v>5.1705</v>
      </c>
      <c r="K112" s="22">
        <v>40.485</v>
      </c>
      <c r="L112" s="22">
        <v>17.275</v>
      </c>
      <c r="M112" s="22">
        <v>8.3485</v>
      </c>
      <c r="N112" s="22">
        <v>1.08</v>
      </c>
      <c r="O112" s="22">
        <v>2.951</v>
      </c>
      <c r="P112" s="22">
        <v>5.3</v>
      </c>
      <c r="Q112" s="22">
        <v>43.4</v>
      </c>
      <c r="R112" s="22">
        <v>8</v>
      </c>
      <c r="S112" s="22"/>
      <c r="T112" s="33"/>
    </row>
    <row r="113" spans="1:20" s="5" customFormat="1" ht="24" customHeight="1">
      <c r="A113" s="28"/>
      <c r="B113" s="2" t="s">
        <v>32</v>
      </c>
      <c r="C113" s="1" t="s">
        <v>126</v>
      </c>
      <c r="D113" s="2">
        <v>89.449583</v>
      </c>
      <c r="E113" s="2" t="s">
        <v>127</v>
      </c>
      <c r="F113" s="20" t="s">
        <v>21</v>
      </c>
      <c r="G113" s="22">
        <f t="shared" si="22"/>
        <v>89.449583</v>
      </c>
      <c r="H113" s="22"/>
      <c r="I113" s="22">
        <v>0.661</v>
      </c>
      <c r="J113" s="22">
        <v>3</v>
      </c>
      <c r="K113" s="22">
        <v>67.821044</v>
      </c>
      <c r="L113" s="22">
        <v>3</v>
      </c>
      <c r="M113" s="22">
        <v>3</v>
      </c>
      <c r="N113" s="22"/>
      <c r="O113" s="22"/>
      <c r="P113" s="22">
        <v>1.55</v>
      </c>
      <c r="Q113" s="22">
        <v>9.187539</v>
      </c>
      <c r="R113" s="22">
        <v>0.5</v>
      </c>
      <c r="S113" s="22">
        <v>0.73</v>
      </c>
      <c r="T113" s="33"/>
    </row>
    <row r="114" spans="1:20" s="5" customFormat="1" ht="24" customHeight="1">
      <c r="A114" s="28"/>
      <c r="B114" s="2"/>
      <c r="C114" s="3"/>
      <c r="D114" s="2"/>
      <c r="E114" s="2"/>
      <c r="F114" s="20" t="s">
        <v>22</v>
      </c>
      <c r="G114" s="22">
        <f t="shared" si="22"/>
        <v>85.669583</v>
      </c>
      <c r="H114" s="22"/>
      <c r="I114" s="22">
        <v>0.661</v>
      </c>
      <c r="J114" s="22">
        <v>3</v>
      </c>
      <c r="K114" s="22">
        <v>67.821044</v>
      </c>
      <c r="L114" s="22">
        <v>2.95</v>
      </c>
      <c r="M114" s="22">
        <v>0</v>
      </c>
      <c r="N114" s="22"/>
      <c r="O114" s="22"/>
      <c r="P114" s="22">
        <v>1.55</v>
      </c>
      <c r="Q114" s="22">
        <v>9.187539</v>
      </c>
      <c r="R114" s="22">
        <v>0.5</v>
      </c>
      <c r="S114" s="22">
        <v>0</v>
      </c>
      <c r="T114" s="33"/>
    </row>
    <row r="115" spans="1:20" s="5" customFormat="1" ht="24" customHeight="1">
      <c r="A115" s="28"/>
      <c r="B115" s="2" t="s">
        <v>18</v>
      </c>
      <c r="C115" s="3" t="s">
        <v>128</v>
      </c>
      <c r="D115" s="2">
        <v>44.96015</v>
      </c>
      <c r="E115" s="2" t="s">
        <v>129</v>
      </c>
      <c r="F115" s="20" t="s">
        <v>21</v>
      </c>
      <c r="G115" s="22">
        <f t="shared" si="22"/>
        <v>44.96015</v>
      </c>
      <c r="H115" s="22">
        <v>1.741</v>
      </c>
      <c r="I115" s="22">
        <v>3.8265</v>
      </c>
      <c r="J115" s="22">
        <v>5.802</v>
      </c>
      <c r="K115" s="22">
        <v>5.563</v>
      </c>
      <c r="L115" s="22">
        <v>9.659</v>
      </c>
      <c r="M115" s="22">
        <v>3.6178</v>
      </c>
      <c r="N115" s="22">
        <v>1.1185</v>
      </c>
      <c r="O115" s="22">
        <v>1.691</v>
      </c>
      <c r="P115" s="22">
        <v>3.216</v>
      </c>
      <c r="Q115" s="22">
        <v>4.70535</v>
      </c>
      <c r="R115" s="22">
        <v>4.02</v>
      </c>
      <c r="S115" s="22"/>
      <c r="T115" s="33"/>
    </row>
    <row r="116" spans="1:20" s="5" customFormat="1" ht="24" customHeight="1">
      <c r="A116" s="28"/>
      <c r="B116" s="2"/>
      <c r="C116" s="3"/>
      <c r="D116" s="2"/>
      <c r="E116" s="2"/>
      <c r="F116" s="20" t="s">
        <v>22</v>
      </c>
      <c r="G116" s="22">
        <f t="shared" si="22"/>
        <v>43.869150000000005</v>
      </c>
      <c r="H116" s="22">
        <v>1.741</v>
      </c>
      <c r="I116" s="22">
        <v>3.8265</v>
      </c>
      <c r="J116" s="22">
        <v>5.802</v>
      </c>
      <c r="K116" s="22">
        <v>5.563</v>
      </c>
      <c r="L116" s="22">
        <v>8.788</v>
      </c>
      <c r="M116" s="22">
        <v>3.3978</v>
      </c>
      <c r="N116" s="22">
        <v>1.1185</v>
      </c>
      <c r="O116" s="22">
        <v>1.691</v>
      </c>
      <c r="P116" s="22">
        <v>3.216</v>
      </c>
      <c r="Q116" s="22">
        <v>4.70535</v>
      </c>
      <c r="R116" s="22">
        <v>4.02</v>
      </c>
      <c r="S116" s="22"/>
      <c r="T116" s="33"/>
    </row>
    <row r="117" spans="1:20" s="5" customFormat="1" ht="24" customHeight="1">
      <c r="A117" s="28"/>
      <c r="B117" s="2" t="s">
        <v>18</v>
      </c>
      <c r="C117" s="3" t="s">
        <v>130</v>
      </c>
      <c r="D117" s="2">
        <v>62.7</v>
      </c>
      <c r="E117" s="2" t="s">
        <v>131</v>
      </c>
      <c r="F117" s="20" t="s">
        <v>21</v>
      </c>
      <c r="G117" s="22">
        <f t="shared" si="22"/>
        <v>62.699999999999996</v>
      </c>
      <c r="H117" s="22">
        <v>10</v>
      </c>
      <c r="I117" s="22">
        <v>1</v>
      </c>
      <c r="J117" s="22">
        <v>5.5</v>
      </c>
      <c r="K117" s="22">
        <v>5.5</v>
      </c>
      <c r="L117" s="22">
        <v>19.3</v>
      </c>
      <c r="M117" s="22">
        <v>2</v>
      </c>
      <c r="N117" s="22">
        <v>2</v>
      </c>
      <c r="O117" s="22">
        <v>0</v>
      </c>
      <c r="P117" s="22">
        <v>2.5</v>
      </c>
      <c r="Q117" s="22">
        <v>8</v>
      </c>
      <c r="R117" s="22">
        <v>6.9</v>
      </c>
      <c r="S117" s="22"/>
      <c r="T117" s="33"/>
    </row>
    <row r="118" spans="1:20" s="5" customFormat="1" ht="24" customHeight="1">
      <c r="A118" s="28"/>
      <c r="B118" s="2"/>
      <c r="C118" s="3"/>
      <c r="D118" s="2"/>
      <c r="E118" s="2"/>
      <c r="F118" s="20" t="s">
        <v>22</v>
      </c>
      <c r="G118" s="22">
        <f t="shared" si="22"/>
        <v>62.6587</v>
      </c>
      <c r="H118" s="22">
        <v>10</v>
      </c>
      <c r="I118" s="22">
        <v>1</v>
      </c>
      <c r="J118" s="22">
        <v>5.5</v>
      </c>
      <c r="K118" s="22">
        <v>5.4587</v>
      </c>
      <c r="L118" s="22">
        <v>19.3</v>
      </c>
      <c r="M118" s="22">
        <v>2</v>
      </c>
      <c r="N118" s="22">
        <v>2</v>
      </c>
      <c r="O118" s="22"/>
      <c r="P118" s="22">
        <v>2.5</v>
      </c>
      <c r="Q118" s="22">
        <v>8</v>
      </c>
      <c r="R118" s="22">
        <v>6.9</v>
      </c>
      <c r="S118" s="22"/>
      <c r="T118" s="33"/>
    </row>
    <row r="119" spans="1:20" s="5" customFormat="1" ht="24" customHeight="1">
      <c r="A119" s="28"/>
      <c r="B119" s="2" t="s">
        <v>32</v>
      </c>
      <c r="C119" s="3" t="s">
        <v>132</v>
      </c>
      <c r="D119" s="2">
        <v>95.5</v>
      </c>
      <c r="E119" s="2" t="s">
        <v>133</v>
      </c>
      <c r="F119" s="20" t="s">
        <v>21</v>
      </c>
      <c r="G119" s="22">
        <f aca="true" t="shared" si="23" ref="G119:G124">SUM(H119:T119)</f>
        <v>95.5</v>
      </c>
      <c r="H119" s="22"/>
      <c r="I119" s="22"/>
      <c r="J119" s="22"/>
      <c r="K119" s="22">
        <v>15</v>
      </c>
      <c r="L119" s="22"/>
      <c r="M119" s="22">
        <v>5</v>
      </c>
      <c r="N119" s="22"/>
      <c r="O119" s="22"/>
      <c r="P119" s="22"/>
      <c r="Q119" s="22">
        <v>75.5</v>
      </c>
      <c r="R119" s="22"/>
      <c r="S119" s="22"/>
      <c r="T119" s="33"/>
    </row>
    <row r="120" spans="1:20" s="5" customFormat="1" ht="24.75" customHeight="1">
      <c r="A120" s="28"/>
      <c r="B120" s="2"/>
      <c r="C120" s="3"/>
      <c r="D120" s="2"/>
      <c r="E120" s="2"/>
      <c r="F120" s="20" t="s">
        <v>22</v>
      </c>
      <c r="G120" s="22">
        <f t="shared" si="23"/>
        <v>90.5</v>
      </c>
      <c r="H120" s="22"/>
      <c r="I120" s="22"/>
      <c r="J120" s="22"/>
      <c r="K120" s="22">
        <v>15</v>
      </c>
      <c r="L120" s="22"/>
      <c r="M120" s="22">
        <v>0</v>
      </c>
      <c r="N120" s="22"/>
      <c r="O120" s="22"/>
      <c r="P120" s="22"/>
      <c r="Q120" s="22">
        <v>75.5</v>
      </c>
      <c r="R120" s="22"/>
      <c r="S120" s="22"/>
      <c r="T120" s="33"/>
    </row>
    <row r="121" spans="1:20" s="5" customFormat="1" ht="24.75" customHeight="1">
      <c r="A121" s="28"/>
      <c r="B121" s="2" t="s">
        <v>18</v>
      </c>
      <c r="C121" s="3" t="s">
        <v>134</v>
      </c>
      <c r="D121" s="2">
        <v>93.1</v>
      </c>
      <c r="E121" s="2" t="s">
        <v>135</v>
      </c>
      <c r="F121" s="20" t="s">
        <v>21</v>
      </c>
      <c r="G121" s="22">
        <f t="shared" si="23"/>
        <v>93.1</v>
      </c>
      <c r="H121" s="22"/>
      <c r="I121" s="22">
        <v>3</v>
      </c>
      <c r="J121" s="22">
        <v>5</v>
      </c>
      <c r="K121" s="22">
        <v>13</v>
      </c>
      <c r="L121" s="22">
        <v>14.1</v>
      </c>
      <c r="M121" s="22">
        <v>1</v>
      </c>
      <c r="N121" s="22">
        <v>2</v>
      </c>
      <c r="O121" s="22">
        <v>2</v>
      </c>
      <c r="P121" s="22">
        <v>7</v>
      </c>
      <c r="Q121" s="22">
        <v>22</v>
      </c>
      <c r="R121" s="22">
        <v>24</v>
      </c>
      <c r="S121" s="22"/>
      <c r="T121" s="33"/>
    </row>
    <row r="122" spans="1:20" s="5" customFormat="1" ht="24.75" customHeight="1">
      <c r="A122" s="28"/>
      <c r="B122" s="2"/>
      <c r="C122" s="3"/>
      <c r="D122" s="2"/>
      <c r="E122" s="2"/>
      <c r="F122" s="20" t="s">
        <v>22</v>
      </c>
      <c r="G122" s="22">
        <f t="shared" si="23"/>
        <v>89.93</v>
      </c>
      <c r="H122" s="22"/>
      <c r="I122" s="22">
        <v>3</v>
      </c>
      <c r="J122" s="22">
        <v>5</v>
      </c>
      <c r="K122" s="22">
        <v>13</v>
      </c>
      <c r="L122" s="22">
        <v>11.83</v>
      </c>
      <c r="M122" s="22">
        <v>1</v>
      </c>
      <c r="N122" s="22">
        <v>2</v>
      </c>
      <c r="O122" s="22">
        <v>2</v>
      </c>
      <c r="P122" s="22">
        <v>7</v>
      </c>
      <c r="Q122" s="22">
        <v>22</v>
      </c>
      <c r="R122" s="22">
        <v>23.1</v>
      </c>
      <c r="S122" s="22"/>
      <c r="T122" s="33"/>
    </row>
    <row r="123" spans="1:20" s="5" customFormat="1" ht="24.75" customHeight="1">
      <c r="A123" s="28"/>
      <c r="B123" s="2" t="s">
        <v>18</v>
      </c>
      <c r="C123" s="3" t="s">
        <v>136</v>
      </c>
      <c r="D123" s="2">
        <v>1</v>
      </c>
      <c r="E123" s="2" t="s">
        <v>137</v>
      </c>
      <c r="F123" s="20" t="s">
        <v>21</v>
      </c>
      <c r="G123" s="22">
        <f t="shared" si="23"/>
        <v>1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>
        <v>1</v>
      </c>
      <c r="S123" s="22"/>
      <c r="T123" s="33"/>
    </row>
    <row r="124" spans="1:20" s="5" customFormat="1" ht="24.75" customHeight="1">
      <c r="A124" s="28"/>
      <c r="B124" s="2"/>
      <c r="C124" s="3"/>
      <c r="D124" s="2"/>
      <c r="E124" s="2"/>
      <c r="F124" s="20" t="s">
        <v>22</v>
      </c>
      <c r="G124" s="22">
        <f t="shared" si="23"/>
        <v>1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>
        <v>1</v>
      </c>
      <c r="S124" s="22"/>
      <c r="T124" s="33"/>
    </row>
    <row r="125" spans="1:20" s="5" customFormat="1" ht="24.75" customHeight="1">
      <c r="A125" s="28"/>
      <c r="B125" s="2" t="s">
        <v>32</v>
      </c>
      <c r="C125" s="3" t="s">
        <v>138</v>
      </c>
      <c r="D125" s="2">
        <v>5</v>
      </c>
      <c r="E125" s="2" t="s">
        <v>139</v>
      </c>
      <c r="F125" s="20" t="s">
        <v>21</v>
      </c>
      <c r="G125" s="22">
        <f aca="true" t="shared" si="24" ref="G125:G134">SUM(H125:S125)</f>
        <v>5</v>
      </c>
      <c r="H125" s="22"/>
      <c r="I125" s="22"/>
      <c r="J125" s="22"/>
      <c r="K125" s="22">
        <v>5</v>
      </c>
      <c r="L125" s="22"/>
      <c r="M125" s="22"/>
      <c r="N125" s="22"/>
      <c r="O125" s="22"/>
      <c r="P125" s="22"/>
      <c r="Q125" s="22"/>
      <c r="R125" s="22"/>
      <c r="S125" s="22"/>
      <c r="T125" s="33"/>
    </row>
    <row r="126" spans="1:20" s="5" customFormat="1" ht="24.75" customHeight="1">
      <c r="A126" s="28"/>
      <c r="B126" s="2"/>
      <c r="C126" s="3"/>
      <c r="D126" s="2"/>
      <c r="E126" s="2"/>
      <c r="F126" s="20" t="s">
        <v>22</v>
      </c>
      <c r="G126" s="22">
        <f t="shared" si="24"/>
        <v>5</v>
      </c>
      <c r="H126" s="22"/>
      <c r="I126" s="22"/>
      <c r="J126" s="22"/>
      <c r="K126" s="22">
        <v>5</v>
      </c>
      <c r="L126" s="22"/>
      <c r="M126" s="22"/>
      <c r="N126" s="22"/>
      <c r="O126" s="22"/>
      <c r="P126" s="22"/>
      <c r="Q126" s="22"/>
      <c r="R126" s="22"/>
      <c r="S126" s="22"/>
      <c r="T126" s="33"/>
    </row>
    <row r="127" spans="1:20" s="5" customFormat="1" ht="24.75" customHeight="1">
      <c r="A127" s="28"/>
      <c r="B127" s="2" t="s">
        <v>32</v>
      </c>
      <c r="C127" s="3" t="s">
        <v>140</v>
      </c>
      <c r="D127" s="2">
        <v>10</v>
      </c>
      <c r="E127" s="2" t="s">
        <v>141</v>
      </c>
      <c r="F127" s="20" t="s">
        <v>21</v>
      </c>
      <c r="G127" s="22">
        <f t="shared" si="24"/>
        <v>10</v>
      </c>
      <c r="H127" s="22"/>
      <c r="I127" s="22"/>
      <c r="J127" s="22">
        <v>10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33"/>
    </row>
    <row r="128" spans="1:20" s="5" customFormat="1" ht="24.75" customHeight="1">
      <c r="A128" s="28"/>
      <c r="B128" s="2"/>
      <c r="C128" s="3"/>
      <c r="D128" s="2"/>
      <c r="E128" s="2"/>
      <c r="F128" s="20" t="s">
        <v>22</v>
      </c>
      <c r="G128" s="22">
        <f t="shared" si="24"/>
        <v>10</v>
      </c>
      <c r="H128" s="22"/>
      <c r="I128" s="22"/>
      <c r="J128" s="22">
        <v>10</v>
      </c>
      <c r="K128" s="22"/>
      <c r="L128" s="22"/>
      <c r="M128" s="22"/>
      <c r="N128" s="22"/>
      <c r="O128" s="22"/>
      <c r="P128" s="22"/>
      <c r="Q128" s="22"/>
      <c r="R128" s="22"/>
      <c r="S128" s="22"/>
      <c r="T128" s="33"/>
    </row>
    <row r="129" spans="1:20" s="5" customFormat="1" ht="24.75" customHeight="1">
      <c r="A129" s="28"/>
      <c r="B129" s="2" t="s">
        <v>32</v>
      </c>
      <c r="C129" s="3" t="s">
        <v>142</v>
      </c>
      <c r="D129" s="2">
        <v>10</v>
      </c>
      <c r="E129" s="2" t="s">
        <v>143</v>
      </c>
      <c r="F129" s="20" t="s">
        <v>21</v>
      </c>
      <c r="G129" s="22">
        <f t="shared" si="24"/>
        <v>10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>
        <v>10</v>
      </c>
      <c r="R129" s="22"/>
      <c r="S129" s="22"/>
      <c r="T129" s="33"/>
    </row>
    <row r="130" spans="1:20" s="5" customFormat="1" ht="24.75" customHeight="1">
      <c r="A130" s="28"/>
      <c r="B130" s="2"/>
      <c r="C130" s="3"/>
      <c r="D130" s="2"/>
      <c r="E130" s="2"/>
      <c r="F130" s="20" t="s">
        <v>22</v>
      </c>
      <c r="G130" s="22">
        <f t="shared" si="24"/>
        <v>10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>
        <v>10</v>
      </c>
      <c r="R130" s="22"/>
      <c r="S130" s="22"/>
      <c r="T130" s="33"/>
    </row>
    <row r="131" spans="1:20" s="5" customFormat="1" ht="24.75" customHeight="1">
      <c r="A131" s="28"/>
      <c r="B131" s="2" t="s">
        <v>18</v>
      </c>
      <c r="C131" s="3" t="s">
        <v>144</v>
      </c>
      <c r="D131" s="2">
        <v>83.209</v>
      </c>
      <c r="E131" s="2" t="s">
        <v>145</v>
      </c>
      <c r="F131" s="20" t="s">
        <v>21</v>
      </c>
      <c r="G131" s="22">
        <f t="shared" si="24"/>
        <v>83.209</v>
      </c>
      <c r="H131" s="22">
        <v>5.419</v>
      </c>
      <c r="I131" s="22"/>
      <c r="J131" s="22">
        <v>11.333</v>
      </c>
      <c r="K131" s="22">
        <v>12.25</v>
      </c>
      <c r="L131" s="22">
        <v>7.22</v>
      </c>
      <c r="M131" s="22">
        <v>1.293</v>
      </c>
      <c r="N131" s="22">
        <v>14.34</v>
      </c>
      <c r="O131" s="22">
        <v>8.649</v>
      </c>
      <c r="P131" s="22">
        <v>1.09</v>
      </c>
      <c r="Q131" s="22">
        <v>14.3</v>
      </c>
      <c r="R131" s="22">
        <v>7.315</v>
      </c>
      <c r="S131" s="22"/>
      <c r="T131" s="33"/>
    </row>
    <row r="132" spans="1:20" s="5" customFormat="1" ht="24.75" customHeight="1">
      <c r="A132" s="28"/>
      <c r="B132" s="2"/>
      <c r="C132" s="3"/>
      <c r="D132" s="2"/>
      <c r="E132" s="2"/>
      <c r="F132" s="20" t="s">
        <v>22</v>
      </c>
      <c r="G132" s="22">
        <f t="shared" si="24"/>
        <v>59.2945</v>
      </c>
      <c r="H132" s="22">
        <v>5.419</v>
      </c>
      <c r="I132" s="22"/>
      <c r="J132" s="22">
        <v>8.6225</v>
      </c>
      <c r="K132" s="22">
        <v>4.9</v>
      </c>
      <c r="L132" s="22">
        <v>3.525</v>
      </c>
      <c r="M132" s="22">
        <v>0.293</v>
      </c>
      <c r="N132" s="22">
        <v>9.34</v>
      </c>
      <c r="O132" s="22">
        <v>7.49</v>
      </c>
      <c r="P132" s="22">
        <v>1.09</v>
      </c>
      <c r="Q132" s="22">
        <v>14.3</v>
      </c>
      <c r="R132" s="22">
        <v>4.315</v>
      </c>
      <c r="S132" s="22"/>
      <c r="T132" s="33"/>
    </row>
    <row r="133" spans="1:20" s="5" customFormat="1" ht="24.75" customHeight="1">
      <c r="A133" s="28"/>
      <c r="B133" s="2" t="s">
        <v>18</v>
      </c>
      <c r="C133" s="3" t="s">
        <v>146</v>
      </c>
      <c r="D133" s="2">
        <v>56.1785</v>
      </c>
      <c r="E133" s="2" t="s">
        <v>147</v>
      </c>
      <c r="F133" s="20" t="s">
        <v>21</v>
      </c>
      <c r="G133" s="22">
        <f t="shared" si="24"/>
        <v>56.1785</v>
      </c>
      <c r="H133" s="22">
        <v>1.675</v>
      </c>
      <c r="I133" s="22">
        <v>7</v>
      </c>
      <c r="J133" s="22">
        <v>6.5</v>
      </c>
      <c r="K133" s="22">
        <v>8.3</v>
      </c>
      <c r="L133" s="22">
        <v>8</v>
      </c>
      <c r="M133" s="22">
        <v>4.427</v>
      </c>
      <c r="N133" s="22">
        <v>0.525</v>
      </c>
      <c r="O133" s="22">
        <v>1</v>
      </c>
      <c r="P133" s="22">
        <v>1.735</v>
      </c>
      <c r="Q133" s="22">
        <v>15.7165</v>
      </c>
      <c r="R133" s="22">
        <v>1.3</v>
      </c>
      <c r="S133" s="22"/>
      <c r="T133" s="33"/>
    </row>
    <row r="134" spans="1:20" s="5" customFormat="1" ht="24.75" customHeight="1">
      <c r="A134" s="28"/>
      <c r="B134" s="2"/>
      <c r="C134" s="3"/>
      <c r="D134" s="2"/>
      <c r="E134" s="2"/>
      <c r="F134" s="20" t="s">
        <v>22</v>
      </c>
      <c r="G134" s="22">
        <f t="shared" si="24"/>
        <v>52.50699999999999</v>
      </c>
      <c r="H134" s="22">
        <v>1.675</v>
      </c>
      <c r="I134" s="22">
        <v>7</v>
      </c>
      <c r="J134" s="22">
        <v>5.8285</v>
      </c>
      <c r="K134" s="22">
        <v>5.3</v>
      </c>
      <c r="L134" s="22">
        <v>8</v>
      </c>
      <c r="M134" s="22">
        <v>4.427</v>
      </c>
      <c r="N134" s="34">
        <v>0.525</v>
      </c>
      <c r="O134" s="22">
        <v>1</v>
      </c>
      <c r="P134" s="22">
        <v>1.735</v>
      </c>
      <c r="Q134" s="22">
        <v>15.7165</v>
      </c>
      <c r="R134" s="22">
        <v>1.3</v>
      </c>
      <c r="S134" s="22"/>
      <c r="T134" s="33"/>
    </row>
    <row r="135" spans="1:20" s="5" customFormat="1" ht="24.75" customHeight="1">
      <c r="A135" s="28"/>
      <c r="B135" s="2" t="s">
        <v>32</v>
      </c>
      <c r="C135" s="3" t="s">
        <v>148</v>
      </c>
      <c r="D135" s="2">
        <v>43.094835</v>
      </c>
      <c r="E135" s="2" t="s">
        <v>149</v>
      </c>
      <c r="F135" s="20" t="s">
        <v>21</v>
      </c>
      <c r="G135" s="22">
        <f>SUM(H135:R135)</f>
        <v>43.094834999999996</v>
      </c>
      <c r="H135" s="22">
        <v>2.7052</v>
      </c>
      <c r="I135" s="22">
        <v>4.42</v>
      </c>
      <c r="J135" s="22"/>
      <c r="K135" s="22">
        <v>31.375335</v>
      </c>
      <c r="L135" s="22"/>
      <c r="M135" s="22"/>
      <c r="N135" s="22"/>
      <c r="O135" s="22"/>
      <c r="P135" s="22">
        <v>0.5</v>
      </c>
      <c r="Q135" s="22">
        <v>4.0943</v>
      </c>
      <c r="R135" s="22"/>
      <c r="S135" s="22"/>
      <c r="T135" s="33"/>
    </row>
    <row r="136" spans="1:20" s="5" customFormat="1" ht="24.75" customHeight="1">
      <c r="A136" s="28"/>
      <c r="B136" s="2"/>
      <c r="C136" s="3"/>
      <c r="D136" s="2"/>
      <c r="E136" s="2"/>
      <c r="F136" s="20" t="s">
        <v>22</v>
      </c>
      <c r="G136" s="22">
        <f aca="true" t="shared" si="25" ref="G136:G142">SUM(H136:R136)</f>
        <v>43.094834999999996</v>
      </c>
      <c r="H136" s="22">
        <v>2.7052</v>
      </c>
      <c r="I136" s="22">
        <v>4.42</v>
      </c>
      <c r="J136" s="22"/>
      <c r="K136" s="22">
        <v>31.375335</v>
      </c>
      <c r="L136" s="22"/>
      <c r="M136" s="22"/>
      <c r="N136" s="22"/>
      <c r="O136" s="22"/>
      <c r="P136" s="22">
        <v>0.5</v>
      </c>
      <c r="Q136" s="22">
        <v>4.0943</v>
      </c>
      <c r="R136" s="22"/>
      <c r="S136" s="22"/>
      <c r="T136" s="33"/>
    </row>
    <row r="137" spans="1:20" s="5" customFormat="1" ht="24.75" customHeight="1">
      <c r="A137" s="28"/>
      <c r="B137" s="2" t="s">
        <v>18</v>
      </c>
      <c r="C137" s="3" t="s">
        <v>150</v>
      </c>
      <c r="D137" s="2">
        <v>177.66366</v>
      </c>
      <c r="E137" s="2" t="s">
        <v>151</v>
      </c>
      <c r="F137" s="20" t="s">
        <v>21</v>
      </c>
      <c r="G137" s="22">
        <f t="shared" si="25"/>
        <v>177.66366000000002</v>
      </c>
      <c r="H137" s="22">
        <v>11.67</v>
      </c>
      <c r="I137" s="22">
        <v>49.95143</v>
      </c>
      <c r="J137" s="22">
        <v>11.77595</v>
      </c>
      <c r="K137" s="22">
        <v>52.3698</v>
      </c>
      <c r="L137" s="22">
        <v>6.587</v>
      </c>
      <c r="M137" s="22">
        <v>8.487</v>
      </c>
      <c r="N137" s="22">
        <v>15.9833</v>
      </c>
      <c r="O137" s="22">
        <v>1.79633</v>
      </c>
      <c r="P137" s="22">
        <v>2.46795</v>
      </c>
      <c r="Q137" s="22">
        <v>8.1852</v>
      </c>
      <c r="R137" s="22">
        <v>8.3897</v>
      </c>
      <c r="S137" s="22"/>
      <c r="T137" s="33"/>
    </row>
    <row r="138" spans="1:20" s="5" customFormat="1" ht="24.75" customHeight="1">
      <c r="A138" s="28"/>
      <c r="B138" s="2"/>
      <c r="C138" s="3"/>
      <c r="D138" s="2"/>
      <c r="E138" s="2"/>
      <c r="F138" s="20" t="s">
        <v>22</v>
      </c>
      <c r="G138" s="22">
        <f t="shared" si="25"/>
        <v>111.94200999999998</v>
      </c>
      <c r="H138" s="22">
        <v>2.34</v>
      </c>
      <c r="I138" s="22">
        <v>35.84373</v>
      </c>
      <c r="J138" s="22">
        <v>10.05</v>
      </c>
      <c r="K138" s="22">
        <v>26.6753</v>
      </c>
      <c r="L138" s="22">
        <v>2.22</v>
      </c>
      <c r="M138" s="22">
        <v>7.077</v>
      </c>
      <c r="N138" s="22">
        <v>13.3993</v>
      </c>
      <c r="O138" s="22">
        <v>1.79633</v>
      </c>
      <c r="P138" s="22">
        <v>2.46795</v>
      </c>
      <c r="Q138" s="22">
        <v>8.1852</v>
      </c>
      <c r="R138" s="22">
        <v>1.8872</v>
      </c>
      <c r="S138" s="22"/>
      <c r="T138" s="33"/>
    </row>
    <row r="139" spans="1:20" s="5" customFormat="1" ht="24.75" customHeight="1">
      <c r="A139" s="28"/>
      <c r="B139" s="2" t="s">
        <v>32</v>
      </c>
      <c r="C139" s="3" t="s">
        <v>152</v>
      </c>
      <c r="D139" s="2">
        <v>163</v>
      </c>
      <c r="E139" s="2" t="s">
        <v>153</v>
      </c>
      <c r="F139" s="20" t="s">
        <v>21</v>
      </c>
      <c r="G139" s="22">
        <f t="shared" si="25"/>
        <v>163</v>
      </c>
      <c r="H139" s="22">
        <v>5</v>
      </c>
      <c r="I139" s="22"/>
      <c r="J139" s="22">
        <v>8</v>
      </c>
      <c r="K139" s="22">
        <v>49</v>
      </c>
      <c r="L139" s="22">
        <v>3</v>
      </c>
      <c r="M139" s="22">
        <v>11</v>
      </c>
      <c r="N139" s="22"/>
      <c r="O139" s="22"/>
      <c r="P139" s="22"/>
      <c r="Q139" s="22">
        <v>81</v>
      </c>
      <c r="R139" s="22">
        <v>6</v>
      </c>
      <c r="S139" s="22"/>
      <c r="T139" s="33"/>
    </row>
    <row r="140" spans="1:20" s="5" customFormat="1" ht="24.75" customHeight="1">
      <c r="A140" s="28"/>
      <c r="B140" s="2"/>
      <c r="C140" s="3"/>
      <c r="D140" s="2"/>
      <c r="E140" s="2"/>
      <c r="F140" s="20" t="s">
        <v>22</v>
      </c>
      <c r="G140" s="22">
        <f t="shared" si="25"/>
        <v>90.793491</v>
      </c>
      <c r="H140" s="22">
        <v>0</v>
      </c>
      <c r="I140" s="22"/>
      <c r="J140" s="22">
        <v>1.498</v>
      </c>
      <c r="K140" s="22">
        <v>9</v>
      </c>
      <c r="L140" s="22">
        <v>0</v>
      </c>
      <c r="M140" s="22">
        <v>0</v>
      </c>
      <c r="N140" s="22"/>
      <c r="O140" s="22"/>
      <c r="P140" s="22"/>
      <c r="Q140" s="22">
        <v>80.295491</v>
      </c>
      <c r="R140" s="22">
        <v>0</v>
      </c>
      <c r="S140" s="22"/>
      <c r="T140" s="33"/>
    </row>
    <row r="141" spans="1:20" s="5" customFormat="1" ht="24.75" customHeight="1">
      <c r="A141" s="28"/>
      <c r="B141" s="2" t="s">
        <v>18</v>
      </c>
      <c r="C141" s="3" t="s">
        <v>154</v>
      </c>
      <c r="D141" s="2">
        <v>45.7</v>
      </c>
      <c r="E141" s="2" t="s">
        <v>155</v>
      </c>
      <c r="F141" s="20" t="s">
        <v>21</v>
      </c>
      <c r="G141" s="22">
        <f t="shared" si="25"/>
        <v>45.7</v>
      </c>
      <c r="H141" s="22"/>
      <c r="I141" s="22">
        <v>3</v>
      </c>
      <c r="J141" s="22">
        <v>1</v>
      </c>
      <c r="K141" s="22">
        <v>10.5</v>
      </c>
      <c r="L141" s="22">
        <v>10</v>
      </c>
      <c r="M141" s="22">
        <v>3</v>
      </c>
      <c r="N141" s="22">
        <v>0.2</v>
      </c>
      <c r="O141" s="22"/>
      <c r="P141" s="22">
        <v>3</v>
      </c>
      <c r="Q141" s="22">
        <v>15</v>
      </c>
      <c r="R141" s="22"/>
      <c r="S141" s="22"/>
      <c r="T141" s="33"/>
    </row>
    <row r="142" spans="1:20" s="5" customFormat="1" ht="24.75" customHeight="1">
      <c r="A142" s="28"/>
      <c r="B142" s="2"/>
      <c r="C142" s="3"/>
      <c r="D142" s="2"/>
      <c r="E142" s="2"/>
      <c r="F142" s="20" t="s">
        <v>22</v>
      </c>
      <c r="G142" s="22">
        <f t="shared" si="25"/>
        <v>24.5985</v>
      </c>
      <c r="H142" s="22"/>
      <c r="I142" s="22">
        <v>3</v>
      </c>
      <c r="J142" s="22">
        <v>0</v>
      </c>
      <c r="K142" s="22">
        <v>1.4085</v>
      </c>
      <c r="L142" s="22">
        <v>0</v>
      </c>
      <c r="M142" s="22">
        <v>1.99</v>
      </c>
      <c r="N142" s="22">
        <v>0.2</v>
      </c>
      <c r="O142" s="22"/>
      <c r="P142" s="22">
        <v>3</v>
      </c>
      <c r="Q142" s="22">
        <v>15</v>
      </c>
      <c r="R142" s="22"/>
      <c r="S142" s="22"/>
      <c r="T142" s="33"/>
    </row>
    <row r="143" spans="1:20" s="5" customFormat="1" ht="24.75" customHeight="1">
      <c r="A143" s="28"/>
      <c r="B143" s="2" t="s">
        <v>32</v>
      </c>
      <c r="C143" s="3" t="s">
        <v>156</v>
      </c>
      <c r="D143" s="2">
        <v>10.41</v>
      </c>
      <c r="E143" s="2" t="s">
        <v>157</v>
      </c>
      <c r="F143" s="20" t="s">
        <v>21</v>
      </c>
      <c r="G143" s="22">
        <f aca="true" t="shared" si="26" ref="G143:G152">SUM(H143:S143)</f>
        <v>10.41</v>
      </c>
      <c r="H143" s="22"/>
      <c r="I143" s="22"/>
      <c r="J143" s="22"/>
      <c r="K143" s="22"/>
      <c r="L143" s="22"/>
      <c r="M143" s="22"/>
      <c r="N143" s="22">
        <v>10.41</v>
      </c>
      <c r="O143" s="22"/>
      <c r="P143" s="22"/>
      <c r="Q143" s="22"/>
      <c r="R143" s="22"/>
      <c r="S143" s="22"/>
      <c r="T143" s="33"/>
    </row>
    <row r="144" spans="1:20" s="5" customFormat="1" ht="24.75" customHeight="1">
      <c r="A144" s="28"/>
      <c r="B144" s="2"/>
      <c r="C144" s="3"/>
      <c r="D144" s="2"/>
      <c r="E144" s="2"/>
      <c r="F144" s="20" t="s">
        <v>22</v>
      </c>
      <c r="G144" s="22">
        <f t="shared" si="26"/>
        <v>0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33"/>
    </row>
    <row r="145" spans="1:20" s="5" customFormat="1" ht="24.75" customHeight="1">
      <c r="A145" s="28"/>
      <c r="B145" s="2" t="s">
        <v>18</v>
      </c>
      <c r="C145" s="3" t="s">
        <v>158</v>
      </c>
      <c r="D145" s="2">
        <v>35.97</v>
      </c>
      <c r="E145" s="2" t="s">
        <v>159</v>
      </c>
      <c r="F145" s="20" t="s">
        <v>21</v>
      </c>
      <c r="G145" s="22">
        <f t="shared" si="26"/>
        <v>35.97</v>
      </c>
      <c r="H145" s="22"/>
      <c r="I145" s="22"/>
      <c r="J145" s="22">
        <v>4</v>
      </c>
      <c r="K145" s="22"/>
      <c r="L145" s="22">
        <v>12.5</v>
      </c>
      <c r="M145" s="22"/>
      <c r="N145" s="22">
        <v>11</v>
      </c>
      <c r="O145" s="22"/>
      <c r="P145" s="22"/>
      <c r="Q145" s="22">
        <v>7.47</v>
      </c>
      <c r="R145" s="22">
        <v>1</v>
      </c>
      <c r="S145" s="22"/>
      <c r="T145" s="33"/>
    </row>
    <row r="146" spans="1:20" s="5" customFormat="1" ht="24.75" customHeight="1">
      <c r="A146" s="28"/>
      <c r="B146" s="2"/>
      <c r="C146" s="3"/>
      <c r="D146" s="2"/>
      <c r="E146" s="2"/>
      <c r="F146" s="20" t="s">
        <v>22</v>
      </c>
      <c r="G146" s="22">
        <f t="shared" si="26"/>
        <v>7.455998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>
        <v>7.455998</v>
      </c>
      <c r="R146" s="22"/>
      <c r="S146" s="22"/>
      <c r="T146" s="33"/>
    </row>
    <row r="147" spans="1:20" s="5" customFormat="1" ht="24.75" customHeight="1">
      <c r="A147" s="28"/>
      <c r="B147" s="2" t="s">
        <v>18</v>
      </c>
      <c r="C147" s="3" t="s">
        <v>160</v>
      </c>
      <c r="D147" s="2">
        <v>2.3</v>
      </c>
      <c r="E147" s="2" t="s">
        <v>161</v>
      </c>
      <c r="F147" s="20" t="s">
        <v>21</v>
      </c>
      <c r="G147" s="22">
        <f t="shared" si="26"/>
        <v>2.3</v>
      </c>
      <c r="H147" s="22"/>
      <c r="I147" s="22"/>
      <c r="J147" s="22"/>
      <c r="K147" s="22">
        <v>0.3</v>
      </c>
      <c r="L147" s="22"/>
      <c r="M147" s="22"/>
      <c r="N147" s="22"/>
      <c r="O147" s="22"/>
      <c r="P147" s="22">
        <v>2</v>
      </c>
      <c r="Q147" s="22"/>
      <c r="R147" s="22"/>
      <c r="S147" s="22"/>
      <c r="T147" s="33"/>
    </row>
    <row r="148" spans="1:20" s="5" customFormat="1" ht="24.75" customHeight="1">
      <c r="A148" s="28"/>
      <c r="B148" s="2"/>
      <c r="C148" s="3"/>
      <c r="D148" s="2"/>
      <c r="E148" s="2"/>
      <c r="F148" s="20" t="s">
        <v>22</v>
      </c>
      <c r="G148" s="22">
        <f t="shared" si="26"/>
        <v>0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33"/>
    </row>
    <row r="149" spans="1:20" s="5" customFormat="1" ht="24.75" customHeight="1">
      <c r="A149" s="28"/>
      <c r="B149" s="2" t="s">
        <v>18</v>
      </c>
      <c r="C149" s="3" t="s">
        <v>162</v>
      </c>
      <c r="D149" s="2">
        <v>9.25</v>
      </c>
      <c r="E149" s="2" t="s">
        <v>163</v>
      </c>
      <c r="F149" s="20" t="s">
        <v>21</v>
      </c>
      <c r="G149" s="22">
        <f t="shared" si="26"/>
        <v>9.25</v>
      </c>
      <c r="H149" s="22"/>
      <c r="I149" s="22"/>
      <c r="J149" s="22"/>
      <c r="K149" s="22">
        <v>5</v>
      </c>
      <c r="L149" s="22"/>
      <c r="M149" s="22"/>
      <c r="N149" s="22"/>
      <c r="O149" s="22">
        <v>2</v>
      </c>
      <c r="P149" s="22"/>
      <c r="Q149" s="22"/>
      <c r="R149" s="22">
        <v>2.25</v>
      </c>
      <c r="S149" s="22"/>
      <c r="T149" s="33"/>
    </row>
    <row r="150" spans="1:20" s="5" customFormat="1" ht="24.75" customHeight="1">
      <c r="A150" s="28"/>
      <c r="B150" s="2"/>
      <c r="C150" s="3"/>
      <c r="D150" s="2"/>
      <c r="E150" s="2"/>
      <c r="F150" s="20" t="s">
        <v>22</v>
      </c>
      <c r="G150" s="22">
        <f t="shared" si="26"/>
        <v>0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33"/>
    </row>
    <row r="151" spans="1:20" s="5" customFormat="1" ht="24.75" customHeight="1">
      <c r="A151" s="28"/>
      <c r="B151" s="2" t="s">
        <v>18</v>
      </c>
      <c r="C151" s="3" t="s">
        <v>164</v>
      </c>
      <c r="D151" s="2">
        <v>22</v>
      </c>
      <c r="E151" s="2" t="s">
        <v>165</v>
      </c>
      <c r="F151" s="20" t="s">
        <v>21</v>
      </c>
      <c r="G151" s="22">
        <f t="shared" si="26"/>
        <v>22</v>
      </c>
      <c r="H151" s="22"/>
      <c r="I151" s="22"/>
      <c r="J151" s="22"/>
      <c r="K151" s="22">
        <v>12</v>
      </c>
      <c r="L151" s="22"/>
      <c r="M151" s="22"/>
      <c r="N151" s="22"/>
      <c r="O151" s="22"/>
      <c r="P151" s="22"/>
      <c r="Q151" s="22">
        <v>10</v>
      </c>
      <c r="R151" s="22"/>
      <c r="S151" s="22"/>
      <c r="T151" s="33"/>
    </row>
    <row r="152" spans="1:20" s="5" customFormat="1" ht="24.75" customHeight="1">
      <c r="A152" s="28"/>
      <c r="B152" s="2"/>
      <c r="C152" s="3"/>
      <c r="D152" s="2"/>
      <c r="E152" s="2"/>
      <c r="F152" s="20" t="s">
        <v>22</v>
      </c>
      <c r="G152" s="22">
        <f t="shared" si="26"/>
        <v>0</v>
      </c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33"/>
    </row>
    <row r="153" spans="1:20" s="5" customFormat="1" ht="24" customHeight="1">
      <c r="A153" s="28" t="s">
        <v>166</v>
      </c>
      <c r="B153" s="29" t="s">
        <v>167</v>
      </c>
      <c r="C153" s="29"/>
      <c r="D153" s="29"/>
      <c r="E153" s="29"/>
      <c r="F153" s="20" t="s">
        <v>21</v>
      </c>
      <c r="G153" s="22">
        <f>G157+G159+G161+G163+G165+G167+G169</f>
        <v>871</v>
      </c>
      <c r="H153" s="22">
        <f aca="true" t="shared" si="27" ref="H153:S153">H157+H159+H161+H163+H165+H167+H169</f>
        <v>40.39</v>
      </c>
      <c r="I153" s="22">
        <f t="shared" si="27"/>
        <v>28.64</v>
      </c>
      <c r="J153" s="22">
        <f t="shared" si="27"/>
        <v>52.14</v>
      </c>
      <c r="K153" s="22">
        <f t="shared" si="27"/>
        <v>117.77</v>
      </c>
      <c r="L153" s="22">
        <f t="shared" si="27"/>
        <v>47.12</v>
      </c>
      <c r="M153" s="22">
        <f t="shared" si="27"/>
        <v>97.97</v>
      </c>
      <c r="N153" s="22">
        <f t="shared" si="27"/>
        <v>35.56999999999999</v>
      </c>
      <c r="O153" s="22">
        <f t="shared" si="27"/>
        <v>21.380000000000003</v>
      </c>
      <c r="P153" s="22">
        <f t="shared" si="27"/>
        <v>21.590000000000003</v>
      </c>
      <c r="Q153" s="22">
        <f t="shared" si="27"/>
        <v>114.81</v>
      </c>
      <c r="R153" s="22">
        <f t="shared" si="27"/>
        <v>77.61999999999999</v>
      </c>
      <c r="S153" s="22">
        <f t="shared" si="27"/>
        <v>216</v>
      </c>
      <c r="T153" s="22"/>
    </row>
    <row r="154" spans="1:20" s="5" customFormat="1" ht="24" customHeight="1">
      <c r="A154" s="28"/>
      <c r="B154" s="29"/>
      <c r="C154" s="29"/>
      <c r="D154" s="29"/>
      <c r="E154" s="29"/>
      <c r="F154" s="20" t="s">
        <v>22</v>
      </c>
      <c r="G154" s="22">
        <f>G158+G160+G162+G164+G166+G168+G170</f>
        <v>467.8</v>
      </c>
      <c r="H154" s="22">
        <f aca="true" t="shared" si="28" ref="H154:S154">H158+H160+H162+H164+H166+H168+H170</f>
        <v>26.79</v>
      </c>
      <c r="I154" s="22">
        <f t="shared" si="28"/>
        <v>19.240000000000002</v>
      </c>
      <c r="J154" s="22">
        <f t="shared" si="28"/>
        <v>37.24</v>
      </c>
      <c r="K154" s="22">
        <f t="shared" si="28"/>
        <v>78.97</v>
      </c>
      <c r="L154" s="22">
        <f t="shared" si="28"/>
        <v>42.019999999999996</v>
      </c>
      <c r="M154" s="22">
        <f t="shared" si="28"/>
        <v>67.87</v>
      </c>
      <c r="N154" s="22">
        <f t="shared" si="28"/>
        <v>22.269999999999996</v>
      </c>
      <c r="O154" s="22">
        <f t="shared" si="28"/>
        <v>15.98</v>
      </c>
      <c r="P154" s="22">
        <f t="shared" si="28"/>
        <v>16.490000000000002</v>
      </c>
      <c r="Q154" s="22">
        <f t="shared" si="28"/>
        <v>74.61</v>
      </c>
      <c r="R154" s="22">
        <f t="shared" si="28"/>
        <v>50.31999999999999</v>
      </c>
      <c r="S154" s="22">
        <f t="shared" si="28"/>
        <v>16</v>
      </c>
      <c r="T154" s="22"/>
    </row>
    <row r="155" spans="1:20" s="5" customFormat="1" ht="24" customHeight="1">
      <c r="A155" s="28"/>
      <c r="B155" s="29"/>
      <c r="C155" s="29"/>
      <c r="D155" s="29"/>
      <c r="E155" s="29"/>
      <c r="F155" s="20" t="s">
        <v>23</v>
      </c>
      <c r="G155" s="22">
        <f>G153-G154</f>
        <v>403.2</v>
      </c>
      <c r="H155" s="22">
        <f>H153-H154</f>
        <v>13.600000000000001</v>
      </c>
      <c r="I155" s="22">
        <f aca="true" t="shared" si="29" ref="I155:S155">I153-I154</f>
        <v>9.399999999999999</v>
      </c>
      <c r="J155" s="22">
        <f t="shared" si="29"/>
        <v>14.899999999999999</v>
      </c>
      <c r="K155" s="22">
        <f t="shared" si="29"/>
        <v>38.8</v>
      </c>
      <c r="L155" s="22">
        <f t="shared" si="29"/>
        <v>5.100000000000001</v>
      </c>
      <c r="M155" s="22">
        <f t="shared" si="29"/>
        <v>30.099999999999994</v>
      </c>
      <c r="N155" s="22">
        <f t="shared" si="29"/>
        <v>13.299999999999997</v>
      </c>
      <c r="O155" s="22">
        <f t="shared" si="29"/>
        <v>5.400000000000002</v>
      </c>
      <c r="P155" s="22">
        <f t="shared" si="29"/>
        <v>5.100000000000001</v>
      </c>
      <c r="Q155" s="22">
        <f t="shared" si="29"/>
        <v>40.2</v>
      </c>
      <c r="R155" s="22">
        <f t="shared" si="29"/>
        <v>27.299999999999997</v>
      </c>
      <c r="S155" s="22">
        <f t="shared" si="29"/>
        <v>200</v>
      </c>
      <c r="T155" s="22"/>
    </row>
    <row r="156" spans="1:20" s="6" customFormat="1" ht="24" customHeight="1">
      <c r="A156" s="28"/>
      <c r="B156" s="29"/>
      <c r="C156" s="29"/>
      <c r="D156" s="29"/>
      <c r="E156" s="29"/>
      <c r="F156" s="23" t="s">
        <v>24</v>
      </c>
      <c r="G156" s="24">
        <f>G154/G153</f>
        <v>0.5370838117106774</v>
      </c>
      <c r="H156" s="24">
        <f aca="true" t="shared" si="30" ref="H156:S156">H154/H153</f>
        <v>0.6632829908393166</v>
      </c>
      <c r="I156" s="24">
        <f t="shared" si="30"/>
        <v>0.6717877094972068</v>
      </c>
      <c r="J156" s="24">
        <f t="shared" si="30"/>
        <v>0.7142309167625623</v>
      </c>
      <c r="K156" s="24">
        <f t="shared" si="30"/>
        <v>0.6705442812261188</v>
      </c>
      <c r="L156" s="24">
        <f t="shared" si="30"/>
        <v>0.8917657045840407</v>
      </c>
      <c r="M156" s="24">
        <f t="shared" si="30"/>
        <v>0.692763090742064</v>
      </c>
      <c r="N156" s="24">
        <f t="shared" si="30"/>
        <v>0.6260894011807703</v>
      </c>
      <c r="O156" s="24">
        <f t="shared" si="30"/>
        <v>0.7474275023386342</v>
      </c>
      <c r="P156" s="24">
        <f t="shared" si="30"/>
        <v>0.7637795275590551</v>
      </c>
      <c r="Q156" s="24">
        <f t="shared" si="30"/>
        <v>0.649856284295793</v>
      </c>
      <c r="R156" s="24">
        <f t="shared" si="30"/>
        <v>0.6482865240917289</v>
      </c>
      <c r="S156" s="24">
        <f t="shared" si="30"/>
        <v>0.07407407407407407</v>
      </c>
      <c r="T156" s="24"/>
    </row>
    <row r="157" spans="1:20" s="5" customFormat="1" ht="24" customHeight="1">
      <c r="A157" s="28"/>
      <c r="B157" s="2" t="s">
        <v>168</v>
      </c>
      <c r="C157" s="2" t="s">
        <v>169</v>
      </c>
      <c r="D157" s="2">
        <v>33</v>
      </c>
      <c r="E157" s="2" t="s">
        <v>170</v>
      </c>
      <c r="F157" s="20" t="s">
        <v>21</v>
      </c>
      <c r="G157" s="22">
        <f aca="true" t="shared" si="31" ref="G157:G173">SUM(H157:S157)</f>
        <v>33</v>
      </c>
      <c r="H157" s="22"/>
      <c r="I157" s="22"/>
      <c r="J157" s="22">
        <v>6</v>
      </c>
      <c r="K157" s="22">
        <v>8</v>
      </c>
      <c r="L157" s="22">
        <v>4</v>
      </c>
      <c r="M157" s="22">
        <v>5</v>
      </c>
      <c r="N157" s="22"/>
      <c r="O157" s="22">
        <v>4</v>
      </c>
      <c r="P157" s="22">
        <v>4</v>
      </c>
      <c r="Q157" s="22">
        <v>0</v>
      </c>
      <c r="R157" s="22">
        <v>2</v>
      </c>
      <c r="S157" s="22">
        <v>0</v>
      </c>
      <c r="T157" s="22"/>
    </row>
    <row r="158" spans="1:20" s="5" customFormat="1" ht="24" customHeight="1">
      <c r="A158" s="28"/>
      <c r="B158" s="2"/>
      <c r="C158" s="2"/>
      <c r="D158" s="2"/>
      <c r="E158" s="2"/>
      <c r="F158" s="20" t="s">
        <v>22</v>
      </c>
      <c r="G158" s="22">
        <f t="shared" si="31"/>
        <v>33</v>
      </c>
      <c r="H158" s="22"/>
      <c r="I158" s="22"/>
      <c r="J158" s="22">
        <v>6</v>
      </c>
      <c r="K158" s="22">
        <v>8</v>
      </c>
      <c r="L158" s="22">
        <v>4</v>
      </c>
      <c r="M158" s="22">
        <v>5</v>
      </c>
      <c r="N158" s="22"/>
      <c r="O158" s="22">
        <v>4</v>
      </c>
      <c r="P158" s="22">
        <v>4</v>
      </c>
      <c r="Q158" s="22">
        <v>0</v>
      </c>
      <c r="R158" s="22">
        <v>2</v>
      </c>
      <c r="S158" s="22">
        <v>0</v>
      </c>
      <c r="T158" s="22"/>
    </row>
    <row r="159" spans="1:20" s="5" customFormat="1" ht="24" customHeight="1">
      <c r="A159" s="28"/>
      <c r="B159" s="2" t="s">
        <v>168</v>
      </c>
      <c r="C159" s="2" t="s">
        <v>171</v>
      </c>
      <c r="D159" s="2">
        <v>61</v>
      </c>
      <c r="E159" s="2" t="s">
        <v>172</v>
      </c>
      <c r="F159" s="20" t="s">
        <v>21</v>
      </c>
      <c r="G159" s="22">
        <f t="shared" si="31"/>
        <v>61</v>
      </c>
      <c r="H159" s="22"/>
      <c r="I159" s="22">
        <v>8</v>
      </c>
      <c r="J159" s="22"/>
      <c r="K159" s="22">
        <v>9</v>
      </c>
      <c r="L159" s="22">
        <v>6</v>
      </c>
      <c r="M159" s="22">
        <v>4</v>
      </c>
      <c r="N159" s="22"/>
      <c r="O159" s="22">
        <v>5</v>
      </c>
      <c r="P159" s="22">
        <v>6</v>
      </c>
      <c r="Q159" s="22">
        <v>9</v>
      </c>
      <c r="R159" s="22">
        <v>13</v>
      </c>
      <c r="S159" s="22">
        <v>1</v>
      </c>
      <c r="T159" s="22"/>
    </row>
    <row r="160" spans="1:20" s="5" customFormat="1" ht="24" customHeight="1">
      <c r="A160" s="28"/>
      <c r="B160" s="2"/>
      <c r="C160" s="2"/>
      <c r="D160" s="2"/>
      <c r="E160" s="2"/>
      <c r="F160" s="20" t="s">
        <v>22</v>
      </c>
      <c r="G160" s="22">
        <f t="shared" si="31"/>
        <v>61</v>
      </c>
      <c r="H160" s="22"/>
      <c r="I160" s="22">
        <v>8</v>
      </c>
      <c r="J160" s="22"/>
      <c r="K160" s="22">
        <v>9</v>
      </c>
      <c r="L160" s="22">
        <v>6</v>
      </c>
      <c r="M160" s="22">
        <v>4</v>
      </c>
      <c r="N160" s="22"/>
      <c r="O160" s="22">
        <v>5</v>
      </c>
      <c r="P160" s="22">
        <v>6</v>
      </c>
      <c r="Q160" s="22">
        <v>9</v>
      </c>
      <c r="R160" s="22">
        <v>13</v>
      </c>
      <c r="S160" s="22">
        <v>1</v>
      </c>
      <c r="T160" s="22"/>
    </row>
    <row r="161" spans="1:20" s="5" customFormat="1" ht="24" customHeight="1">
      <c r="A161" s="28"/>
      <c r="B161" s="2" t="s">
        <v>168</v>
      </c>
      <c r="C161" s="2" t="s">
        <v>173</v>
      </c>
      <c r="D161" s="2">
        <v>70</v>
      </c>
      <c r="E161" s="2" t="s">
        <v>174</v>
      </c>
      <c r="F161" s="20" t="s">
        <v>21</v>
      </c>
      <c r="G161" s="22">
        <f t="shared" si="31"/>
        <v>70</v>
      </c>
      <c r="H161" s="22">
        <v>10</v>
      </c>
      <c r="I161" s="22"/>
      <c r="J161" s="22">
        <v>10</v>
      </c>
      <c r="K161" s="22">
        <v>15</v>
      </c>
      <c r="L161" s="22"/>
      <c r="M161" s="22">
        <v>20</v>
      </c>
      <c r="N161" s="22"/>
      <c r="O161" s="22"/>
      <c r="P161" s="22"/>
      <c r="Q161" s="22">
        <v>15</v>
      </c>
      <c r="R161" s="22"/>
      <c r="S161" s="22"/>
      <c r="T161" s="22"/>
    </row>
    <row r="162" spans="1:20" s="5" customFormat="1" ht="24" customHeight="1">
      <c r="A162" s="28"/>
      <c r="B162" s="2"/>
      <c r="C162" s="2"/>
      <c r="D162" s="2"/>
      <c r="E162" s="2"/>
      <c r="F162" s="20" t="s">
        <v>22</v>
      </c>
      <c r="G162" s="22">
        <f t="shared" si="31"/>
        <v>70</v>
      </c>
      <c r="H162" s="22">
        <v>10</v>
      </c>
      <c r="I162" s="22"/>
      <c r="J162" s="22">
        <v>10</v>
      </c>
      <c r="K162" s="22">
        <v>15</v>
      </c>
      <c r="L162" s="22"/>
      <c r="M162" s="22">
        <v>20</v>
      </c>
      <c r="N162" s="22"/>
      <c r="O162" s="22"/>
      <c r="P162" s="22"/>
      <c r="Q162" s="22">
        <v>15</v>
      </c>
      <c r="R162" s="22"/>
      <c r="S162" s="22"/>
      <c r="T162" s="22"/>
    </row>
    <row r="163" spans="1:20" s="5" customFormat="1" ht="24" customHeight="1">
      <c r="A163" s="28"/>
      <c r="B163" s="2" t="s">
        <v>168</v>
      </c>
      <c r="C163" s="2" t="s">
        <v>175</v>
      </c>
      <c r="D163" s="2">
        <v>87</v>
      </c>
      <c r="E163" s="2" t="s">
        <v>176</v>
      </c>
      <c r="F163" s="20" t="s">
        <v>21</v>
      </c>
      <c r="G163" s="22">
        <f t="shared" si="31"/>
        <v>87.00000000000001</v>
      </c>
      <c r="H163" s="22">
        <v>5.19</v>
      </c>
      <c r="I163" s="22">
        <v>3.34</v>
      </c>
      <c r="J163" s="22">
        <v>6.84</v>
      </c>
      <c r="K163" s="22">
        <v>14.37</v>
      </c>
      <c r="L163" s="22">
        <v>6.52</v>
      </c>
      <c r="M163" s="22">
        <v>12.87</v>
      </c>
      <c r="N163" s="22">
        <v>6.27</v>
      </c>
      <c r="O163" s="22">
        <v>2.58</v>
      </c>
      <c r="P163" s="22">
        <v>2.09</v>
      </c>
      <c r="Q163" s="22">
        <v>15.81</v>
      </c>
      <c r="R163" s="22">
        <v>11.12</v>
      </c>
      <c r="S163" s="22"/>
      <c r="T163" s="22"/>
    </row>
    <row r="164" spans="1:20" s="5" customFormat="1" ht="24" customHeight="1">
      <c r="A164" s="28"/>
      <c r="B164" s="2"/>
      <c r="C164" s="2"/>
      <c r="D164" s="2"/>
      <c r="E164" s="2"/>
      <c r="F164" s="20" t="s">
        <v>22</v>
      </c>
      <c r="G164" s="22">
        <f t="shared" si="31"/>
        <v>87.00000000000001</v>
      </c>
      <c r="H164" s="22">
        <v>5.19</v>
      </c>
      <c r="I164" s="22">
        <v>3.34</v>
      </c>
      <c r="J164" s="22">
        <v>6.84</v>
      </c>
      <c r="K164" s="22">
        <v>14.37</v>
      </c>
      <c r="L164" s="22">
        <v>6.52</v>
      </c>
      <c r="M164" s="22">
        <v>12.87</v>
      </c>
      <c r="N164" s="22">
        <v>6.27</v>
      </c>
      <c r="O164" s="22">
        <v>2.58</v>
      </c>
      <c r="P164" s="22">
        <v>2.09</v>
      </c>
      <c r="Q164" s="22">
        <v>15.81</v>
      </c>
      <c r="R164" s="22">
        <v>11.12</v>
      </c>
      <c r="S164" s="22"/>
      <c r="T164" s="22"/>
    </row>
    <row r="165" spans="1:20" s="5" customFormat="1" ht="24" customHeight="1">
      <c r="A165" s="28"/>
      <c r="B165" s="2" t="s">
        <v>168</v>
      </c>
      <c r="C165" s="2" t="s">
        <v>177</v>
      </c>
      <c r="D165" s="2">
        <v>203</v>
      </c>
      <c r="E165" s="2" t="s">
        <v>178</v>
      </c>
      <c r="F165" s="20" t="s">
        <v>21</v>
      </c>
      <c r="G165" s="22">
        <f t="shared" si="31"/>
        <v>203</v>
      </c>
      <c r="H165" s="22">
        <v>11.6</v>
      </c>
      <c r="I165" s="22">
        <v>7.9</v>
      </c>
      <c r="J165" s="22">
        <v>14.4</v>
      </c>
      <c r="K165" s="22">
        <v>32.6</v>
      </c>
      <c r="L165" s="22">
        <v>14.1</v>
      </c>
      <c r="M165" s="22">
        <v>26</v>
      </c>
      <c r="N165" s="22">
        <v>13.6</v>
      </c>
      <c r="O165" s="22">
        <v>4.4</v>
      </c>
      <c r="P165" s="22">
        <v>4.4</v>
      </c>
      <c r="Q165" s="22">
        <v>34.8</v>
      </c>
      <c r="R165" s="22">
        <v>24.2</v>
      </c>
      <c r="S165" s="22">
        <v>15</v>
      </c>
      <c r="T165" s="22"/>
    </row>
    <row r="166" spans="1:20" s="5" customFormat="1" ht="24" customHeight="1">
      <c r="A166" s="28"/>
      <c r="B166" s="2"/>
      <c r="C166" s="2"/>
      <c r="D166" s="2"/>
      <c r="E166" s="2"/>
      <c r="F166" s="20" t="s">
        <v>22</v>
      </c>
      <c r="G166" s="22">
        <f t="shared" si="31"/>
        <v>203</v>
      </c>
      <c r="H166" s="22">
        <v>11.6</v>
      </c>
      <c r="I166" s="22">
        <v>7.9</v>
      </c>
      <c r="J166" s="22">
        <v>14.4</v>
      </c>
      <c r="K166" s="22">
        <v>32.6</v>
      </c>
      <c r="L166" s="22">
        <v>14.1</v>
      </c>
      <c r="M166" s="22">
        <v>26</v>
      </c>
      <c r="N166" s="22">
        <v>13.6</v>
      </c>
      <c r="O166" s="22">
        <v>4.4</v>
      </c>
      <c r="P166" s="22">
        <v>4.4</v>
      </c>
      <c r="Q166" s="22">
        <v>34.8</v>
      </c>
      <c r="R166" s="22">
        <v>24.2</v>
      </c>
      <c r="S166" s="22">
        <v>15</v>
      </c>
      <c r="T166" s="22"/>
    </row>
    <row r="167" spans="1:20" s="5" customFormat="1" ht="24" customHeight="1">
      <c r="A167" s="28"/>
      <c r="B167" s="2" t="s">
        <v>168</v>
      </c>
      <c r="C167" s="2" t="s">
        <v>179</v>
      </c>
      <c r="D167" s="2">
        <v>217</v>
      </c>
      <c r="E167" s="2" t="s">
        <v>180</v>
      </c>
      <c r="F167" s="20" t="s">
        <v>21</v>
      </c>
      <c r="G167" s="22">
        <f t="shared" si="31"/>
        <v>217</v>
      </c>
      <c r="H167" s="22">
        <v>13.6</v>
      </c>
      <c r="I167" s="22">
        <v>9.4</v>
      </c>
      <c r="J167" s="22">
        <v>14.9</v>
      </c>
      <c r="K167" s="22">
        <v>38.8</v>
      </c>
      <c r="L167" s="22">
        <v>16.5</v>
      </c>
      <c r="M167" s="22">
        <v>30.1</v>
      </c>
      <c r="N167" s="22">
        <v>15.7</v>
      </c>
      <c r="O167" s="22">
        <v>5.4</v>
      </c>
      <c r="P167" s="22">
        <v>5.1</v>
      </c>
      <c r="Q167" s="22">
        <v>40.2</v>
      </c>
      <c r="R167" s="22">
        <v>27.3</v>
      </c>
      <c r="S167" s="22"/>
      <c r="T167" s="22"/>
    </row>
    <row r="168" spans="1:20" s="5" customFormat="1" ht="24" customHeight="1">
      <c r="A168" s="28"/>
      <c r="B168" s="2"/>
      <c r="C168" s="2"/>
      <c r="D168" s="2"/>
      <c r="E168" s="2"/>
      <c r="F168" s="20" t="s">
        <v>22</v>
      </c>
      <c r="G168" s="22">
        <f t="shared" si="31"/>
        <v>13.8</v>
      </c>
      <c r="H168" s="22"/>
      <c r="I168" s="22"/>
      <c r="J168" s="22"/>
      <c r="K168" s="22"/>
      <c r="L168" s="22">
        <v>11.4</v>
      </c>
      <c r="M168" s="22"/>
      <c r="N168" s="22">
        <v>2.4</v>
      </c>
      <c r="O168" s="22"/>
      <c r="P168" s="22"/>
      <c r="Q168" s="22"/>
      <c r="R168" s="22"/>
      <c r="S168" s="22"/>
      <c r="T168" s="22"/>
    </row>
    <row r="169" spans="1:20" s="5" customFormat="1" ht="24" customHeight="1">
      <c r="A169" s="28"/>
      <c r="B169" s="2" t="s">
        <v>168</v>
      </c>
      <c r="C169" s="2" t="s">
        <v>181</v>
      </c>
      <c r="D169" s="2">
        <v>200</v>
      </c>
      <c r="E169" s="2" t="s">
        <v>182</v>
      </c>
      <c r="F169" s="20" t="s">
        <v>21</v>
      </c>
      <c r="G169" s="22">
        <f t="shared" si="31"/>
        <v>200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>
        <v>200</v>
      </c>
      <c r="T169" s="22"/>
    </row>
    <row r="170" spans="1:20" s="5" customFormat="1" ht="24" customHeight="1">
      <c r="A170" s="28"/>
      <c r="B170" s="2"/>
      <c r="C170" s="2"/>
      <c r="D170" s="2"/>
      <c r="E170" s="2"/>
      <c r="F170" s="20" t="s">
        <v>22</v>
      </c>
      <c r="G170" s="22">
        <f t="shared" si="31"/>
        <v>0</v>
      </c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1:20" s="5" customFormat="1" ht="24" customHeight="1">
      <c r="A171" s="28" t="s">
        <v>183</v>
      </c>
      <c r="B171" s="29" t="s">
        <v>184</v>
      </c>
      <c r="C171" s="29"/>
      <c r="D171" s="29"/>
      <c r="E171" s="29"/>
      <c r="F171" s="20" t="s">
        <v>21</v>
      </c>
      <c r="G171" s="22">
        <f t="shared" si="31"/>
        <v>303</v>
      </c>
      <c r="H171" s="22">
        <f>H175+H177+H179+H181+H183+H185+H187</f>
        <v>30</v>
      </c>
      <c r="I171" s="22">
        <f aca="true" t="shared" si="32" ref="I171:S171">I175+I177+I179+I181+I183+I185+I187</f>
        <v>0</v>
      </c>
      <c r="J171" s="22">
        <f t="shared" si="32"/>
        <v>0</v>
      </c>
      <c r="K171" s="22">
        <f t="shared" si="32"/>
        <v>5</v>
      </c>
      <c r="L171" s="22">
        <f t="shared" si="32"/>
        <v>0</v>
      </c>
      <c r="M171" s="22">
        <f t="shared" si="32"/>
        <v>30</v>
      </c>
      <c r="N171" s="22">
        <f t="shared" si="32"/>
        <v>0</v>
      </c>
      <c r="O171" s="22">
        <f t="shared" si="32"/>
        <v>0</v>
      </c>
      <c r="P171" s="22">
        <f t="shared" si="32"/>
        <v>0</v>
      </c>
      <c r="Q171" s="22">
        <f t="shared" si="32"/>
        <v>5</v>
      </c>
      <c r="R171" s="22">
        <f t="shared" si="32"/>
        <v>80</v>
      </c>
      <c r="S171" s="22">
        <f t="shared" si="32"/>
        <v>153</v>
      </c>
      <c r="T171" s="22"/>
    </row>
    <row r="172" spans="1:20" s="5" customFormat="1" ht="24" customHeight="1">
      <c r="A172" s="28"/>
      <c r="B172" s="29"/>
      <c r="C172" s="29"/>
      <c r="D172" s="29"/>
      <c r="E172" s="29"/>
      <c r="F172" s="20" t="s">
        <v>22</v>
      </c>
      <c r="G172" s="22">
        <f t="shared" si="31"/>
        <v>293.24</v>
      </c>
      <c r="H172" s="22">
        <f>H176+H178+H180+H182+H184+H186+H188</f>
        <v>30</v>
      </c>
      <c r="I172" s="22">
        <f aca="true" t="shared" si="33" ref="I172:S172">I176+I178+I180+I182+I184+I186+I188</f>
        <v>0</v>
      </c>
      <c r="J172" s="22">
        <f t="shared" si="33"/>
        <v>0</v>
      </c>
      <c r="K172" s="22">
        <f t="shared" si="33"/>
        <v>5</v>
      </c>
      <c r="L172" s="22">
        <f t="shared" si="33"/>
        <v>0</v>
      </c>
      <c r="M172" s="22">
        <f t="shared" si="33"/>
        <v>30</v>
      </c>
      <c r="N172" s="22">
        <f t="shared" si="33"/>
        <v>0</v>
      </c>
      <c r="O172" s="22">
        <f t="shared" si="33"/>
        <v>0</v>
      </c>
      <c r="P172" s="22">
        <f t="shared" si="33"/>
        <v>0</v>
      </c>
      <c r="Q172" s="22">
        <f t="shared" si="33"/>
        <v>5</v>
      </c>
      <c r="R172" s="22">
        <f t="shared" si="33"/>
        <v>80</v>
      </c>
      <c r="S172" s="22">
        <f t="shared" si="33"/>
        <v>143.24</v>
      </c>
      <c r="T172" s="22"/>
    </row>
    <row r="173" spans="1:20" s="5" customFormat="1" ht="24" customHeight="1">
      <c r="A173" s="28"/>
      <c r="B173" s="29"/>
      <c r="C173" s="29"/>
      <c r="D173" s="29"/>
      <c r="E173" s="29"/>
      <c r="F173" s="20" t="s">
        <v>23</v>
      </c>
      <c r="G173" s="22">
        <f t="shared" si="31"/>
        <v>9.759999999999991</v>
      </c>
      <c r="H173" s="22">
        <f>H171-H172</f>
        <v>0</v>
      </c>
      <c r="I173" s="22">
        <f aca="true" t="shared" si="34" ref="I173:S173">I171-I172</f>
        <v>0</v>
      </c>
      <c r="J173" s="22">
        <f t="shared" si="34"/>
        <v>0</v>
      </c>
      <c r="K173" s="22">
        <f t="shared" si="34"/>
        <v>0</v>
      </c>
      <c r="L173" s="22">
        <f t="shared" si="34"/>
        <v>0</v>
      </c>
      <c r="M173" s="22">
        <f t="shared" si="34"/>
        <v>0</v>
      </c>
      <c r="N173" s="22">
        <f t="shared" si="34"/>
        <v>0</v>
      </c>
      <c r="O173" s="22">
        <f t="shared" si="34"/>
        <v>0</v>
      </c>
      <c r="P173" s="22">
        <f t="shared" si="34"/>
        <v>0</v>
      </c>
      <c r="Q173" s="22">
        <f t="shared" si="34"/>
        <v>0</v>
      </c>
      <c r="R173" s="22">
        <f t="shared" si="34"/>
        <v>0</v>
      </c>
      <c r="S173" s="22">
        <f t="shared" si="34"/>
        <v>9.759999999999991</v>
      </c>
      <c r="T173" s="22"/>
    </row>
    <row r="174" spans="1:20" s="6" customFormat="1" ht="24" customHeight="1">
      <c r="A174" s="28"/>
      <c r="B174" s="29"/>
      <c r="C174" s="29"/>
      <c r="D174" s="29"/>
      <c r="E174" s="29"/>
      <c r="F174" s="23" t="s">
        <v>24</v>
      </c>
      <c r="G174" s="24">
        <f>G172/G171</f>
        <v>0.9677887788778878</v>
      </c>
      <c r="H174" s="24">
        <f>H172/H171</f>
        <v>1</v>
      </c>
      <c r="I174" s="24"/>
      <c r="J174" s="24"/>
      <c r="K174" s="24">
        <f>K172/K171</f>
        <v>1</v>
      </c>
      <c r="L174" s="24"/>
      <c r="M174" s="24">
        <f>M172/M171</f>
        <v>1</v>
      </c>
      <c r="N174" s="24"/>
      <c r="O174" s="24"/>
      <c r="P174" s="24"/>
      <c r="Q174" s="24">
        <f>Q172/Q171</f>
        <v>1</v>
      </c>
      <c r="R174" s="24">
        <f>R172/R171</f>
        <v>1</v>
      </c>
      <c r="S174" s="24">
        <f>S172/S171</f>
        <v>0.9362091503267974</v>
      </c>
      <c r="T174" s="24"/>
    </row>
    <row r="175" spans="1:20" s="5" customFormat="1" ht="24" customHeight="1">
      <c r="A175" s="28"/>
      <c r="B175" s="2" t="s">
        <v>27</v>
      </c>
      <c r="C175" s="2" t="s">
        <v>185</v>
      </c>
      <c r="D175" s="2">
        <v>60</v>
      </c>
      <c r="E175" s="2" t="s">
        <v>186</v>
      </c>
      <c r="F175" s="20" t="s">
        <v>21</v>
      </c>
      <c r="G175" s="22">
        <f aca="true" t="shared" si="35" ref="G175:G188">SUM(H175:S175)</f>
        <v>60</v>
      </c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>
        <v>60</v>
      </c>
      <c r="T175" s="22"/>
    </row>
    <row r="176" spans="1:20" s="5" customFormat="1" ht="24" customHeight="1">
      <c r="A176" s="28"/>
      <c r="B176" s="2"/>
      <c r="C176" s="2"/>
      <c r="D176" s="2"/>
      <c r="E176" s="2"/>
      <c r="F176" s="20" t="s">
        <v>22</v>
      </c>
      <c r="G176" s="22">
        <f t="shared" si="35"/>
        <v>60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>
        <v>60</v>
      </c>
      <c r="T176" s="22"/>
    </row>
    <row r="177" spans="1:20" s="5" customFormat="1" ht="24" customHeight="1">
      <c r="A177" s="28"/>
      <c r="B177" s="2" t="s">
        <v>27</v>
      </c>
      <c r="C177" s="2" t="s">
        <v>187</v>
      </c>
      <c r="D177" s="2">
        <v>90</v>
      </c>
      <c r="E177" s="2" t="s">
        <v>188</v>
      </c>
      <c r="F177" s="20" t="s">
        <v>21</v>
      </c>
      <c r="G177" s="22">
        <f t="shared" si="35"/>
        <v>90</v>
      </c>
      <c r="H177" s="22">
        <v>30</v>
      </c>
      <c r="I177" s="22"/>
      <c r="J177" s="22"/>
      <c r="K177" s="22"/>
      <c r="L177" s="22"/>
      <c r="M177" s="22">
        <v>30</v>
      </c>
      <c r="N177" s="22"/>
      <c r="O177" s="22"/>
      <c r="P177" s="22"/>
      <c r="Q177" s="22"/>
      <c r="R177" s="22">
        <v>30</v>
      </c>
      <c r="S177" s="22"/>
      <c r="T177" s="22"/>
    </row>
    <row r="178" spans="1:20" s="5" customFormat="1" ht="24" customHeight="1">
      <c r="A178" s="28"/>
      <c r="B178" s="2"/>
      <c r="C178" s="2"/>
      <c r="D178" s="2"/>
      <c r="E178" s="2"/>
      <c r="F178" s="20" t="s">
        <v>22</v>
      </c>
      <c r="G178" s="22">
        <f t="shared" si="35"/>
        <v>90</v>
      </c>
      <c r="H178" s="22">
        <v>30</v>
      </c>
      <c r="I178" s="22"/>
      <c r="J178" s="22"/>
      <c r="K178" s="22"/>
      <c r="L178" s="22"/>
      <c r="M178" s="22">
        <v>30</v>
      </c>
      <c r="N178" s="22"/>
      <c r="O178" s="22"/>
      <c r="P178" s="22"/>
      <c r="Q178" s="22"/>
      <c r="R178" s="22">
        <v>30</v>
      </c>
      <c r="S178" s="22"/>
      <c r="T178" s="22"/>
    </row>
    <row r="179" spans="1:20" s="5" customFormat="1" ht="24" customHeight="1">
      <c r="A179" s="28"/>
      <c r="B179" s="2" t="s">
        <v>27</v>
      </c>
      <c r="C179" s="2" t="s">
        <v>189</v>
      </c>
      <c r="D179" s="2">
        <v>12</v>
      </c>
      <c r="E179" s="2" t="s">
        <v>186</v>
      </c>
      <c r="F179" s="20" t="s">
        <v>21</v>
      </c>
      <c r="G179" s="22">
        <f t="shared" si="35"/>
        <v>12</v>
      </c>
      <c r="H179" s="22"/>
      <c r="I179" s="22"/>
      <c r="J179" s="22"/>
      <c r="K179" s="22">
        <v>5</v>
      </c>
      <c r="L179" s="22"/>
      <c r="M179" s="22"/>
      <c r="N179" s="22"/>
      <c r="O179" s="22"/>
      <c r="P179" s="22"/>
      <c r="Q179" s="22"/>
      <c r="R179" s="22"/>
      <c r="S179" s="22">
        <v>7</v>
      </c>
      <c r="T179" s="22"/>
    </row>
    <row r="180" spans="1:20" s="5" customFormat="1" ht="24" customHeight="1">
      <c r="A180" s="28"/>
      <c r="B180" s="2"/>
      <c r="C180" s="2"/>
      <c r="D180" s="2"/>
      <c r="E180" s="2"/>
      <c r="F180" s="20" t="s">
        <v>22</v>
      </c>
      <c r="G180" s="22">
        <f t="shared" si="35"/>
        <v>12</v>
      </c>
      <c r="H180" s="22"/>
      <c r="I180" s="22"/>
      <c r="J180" s="22"/>
      <c r="K180" s="22">
        <v>5</v>
      </c>
      <c r="L180" s="22"/>
      <c r="M180" s="22"/>
      <c r="N180" s="22"/>
      <c r="O180" s="22"/>
      <c r="P180" s="22"/>
      <c r="Q180" s="22"/>
      <c r="R180" s="22"/>
      <c r="S180" s="22">
        <v>7</v>
      </c>
      <c r="T180" s="22"/>
    </row>
    <row r="181" spans="1:20" s="5" customFormat="1" ht="24" customHeight="1">
      <c r="A181" s="28"/>
      <c r="B181" s="2" t="s">
        <v>27</v>
      </c>
      <c r="C181" s="2" t="s">
        <v>190</v>
      </c>
      <c r="D181" s="2">
        <v>50</v>
      </c>
      <c r="E181" s="2" t="s">
        <v>191</v>
      </c>
      <c r="F181" s="20" t="s">
        <v>21</v>
      </c>
      <c r="G181" s="22">
        <f t="shared" si="35"/>
        <v>50</v>
      </c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>
        <v>50</v>
      </c>
      <c r="S181" s="22"/>
      <c r="T181" s="22"/>
    </row>
    <row r="182" spans="1:20" s="5" customFormat="1" ht="36" customHeight="1">
      <c r="A182" s="28"/>
      <c r="B182" s="2"/>
      <c r="C182" s="2"/>
      <c r="D182" s="2"/>
      <c r="E182" s="2"/>
      <c r="F182" s="20" t="s">
        <v>22</v>
      </c>
      <c r="G182" s="22">
        <f t="shared" si="35"/>
        <v>50</v>
      </c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>
        <v>50</v>
      </c>
      <c r="S182" s="22"/>
      <c r="T182" s="22"/>
    </row>
    <row r="183" spans="1:20" s="5" customFormat="1" ht="24" customHeight="1">
      <c r="A183" s="28"/>
      <c r="B183" s="2" t="s">
        <v>27</v>
      </c>
      <c r="C183" s="2" t="s">
        <v>192</v>
      </c>
      <c r="D183" s="2">
        <v>11</v>
      </c>
      <c r="E183" s="2" t="s">
        <v>193</v>
      </c>
      <c r="F183" s="20" t="s">
        <v>21</v>
      </c>
      <c r="G183" s="22">
        <f t="shared" si="35"/>
        <v>11</v>
      </c>
      <c r="H183" s="22"/>
      <c r="I183" s="22"/>
      <c r="J183" s="22"/>
      <c r="K183" s="22"/>
      <c r="L183" s="22"/>
      <c r="M183" s="22"/>
      <c r="N183" s="22"/>
      <c r="O183" s="22"/>
      <c r="P183" s="22"/>
      <c r="Q183" s="22">
        <v>5</v>
      </c>
      <c r="R183" s="22"/>
      <c r="S183" s="22">
        <v>6</v>
      </c>
      <c r="T183" s="22"/>
    </row>
    <row r="184" spans="1:20" s="5" customFormat="1" ht="24" customHeight="1">
      <c r="A184" s="28"/>
      <c r="B184" s="2"/>
      <c r="C184" s="2"/>
      <c r="D184" s="2"/>
      <c r="E184" s="2"/>
      <c r="F184" s="20" t="s">
        <v>22</v>
      </c>
      <c r="G184" s="22">
        <f t="shared" si="35"/>
        <v>11</v>
      </c>
      <c r="H184" s="22"/>
      <c r="I184" s="22"/>
      <c r="J184" s="22"/>
      <c r="K184" s="22"/>
      <c r="L184" s="22"/>
      <c r="M184" s="22"/>
      <c r="N184" s="22"/>
      <c r="O184" s="22"/>
      <c r="P184" s="22"/>
      <c r="Q184" s="22">
        <v>5</v>
      </c>
      <c r="R184" s="22"/>
      <c r="S184" s="22">
        <v>6</v>
      </c>
      <c r="T184" s="22"/>
    </row>
    <row r="185" spans="1:20" s="5" customFormat="1" ht="24" customHeight="1">
      <c r="A185" s="28"/>
      <c r="B185" s="2" t="s">
        <v>27</v>
      </c>
      <c r="C185" s="2" t="s">
        <v>194</v>
      </c>
      <c r="D185" s="2">
        <v>20</v>
      </c>
      <c r="E185" s="2" t="s">
        <v>195</v>
      </c>
      <c r="F185" s="20" t="s">
        <v>21</v>
      </c>
      <c r="G185" s="22">
        <f t="shared" si="35"/>
        <v>20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>
        <v>20</v>
      </c>
      <c r="T185" s="22"/>
    </row>
    <row r="186" spans="1:20" s="5" customFormat="1" ht="24" customHeight="1">
      <c r="A186" s="28"/>
      <c r="B186" s="2"/>
      <c r="C186" s="2"/>
      <c r="D186" s="2"/>
      <c r="E186" s="2"/>
      <c r="F186" s="20" t="s">
        <v>22</v>
      </c>
      <c r="G186" s="22">
        <f t="shared" si="35"/>
        <v>20</v>
      </c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>
        <v>20</v>
      </c>
      <c r="T186" s="22"/>
    </row>
    <row r="187" spans="1:20" s="5" customFormat="1" ht="24" customHeight="1">
      <c r="A187" s="28"/>
      <c r="B187" s="2" t="s">
        <v>27</v>
      </c>
      <c r="C187" s="2" t="s">
        <v>196</v>
      </c>
      <c r="D187" s="2">
        <v>60</v>
      </c>
      <c r="E187" s="2" t="s">
        <v>197</v>
      </c>
      <c r="F187" s="20" t="s">
        <v>21</v>
      </c>
      <c r="G187" s="22">
        <f t="shared" si="35"/>
        <v>60</v>
      </c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>
        <v>60</v>
      </c>
      <c r="T187" s="22"/>
    </row>
    <row r="188" spans="1:20" s="5" customFormat="1" ht="24" customHeight="1">
      <c r="A188" s="28"/>
      <c r="B188" s="2"/>
      <c r="C188" s="2"/>
      <c r="D188" s="2"/>
      <c r="E188" s="2"/>
      <c r="F188" s="20" t="s">
        <v>22</v>
      </c>
      <c r="G188" s="22">
        <f t="shared" si="35"/>
        <v>50.24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35">
        <v>50.24</v>
      </c>
      <c r="T188" s="22"/>
    </row>
    <row r="189" spans="1:20" s="5" customFormat="1" ht="24" customHeight="1">
      <c r="A189" s="28" t="s">
        <v>198</v>
      </c>
      <c r="B189" s="29" t="s">
        <v>199</v>
      </c>
      <c r="C189" s="29"/>
      <c r="D189" s="29"/>
      <c r="E189" s="29"/>
      <c r="F189" s="20" t="s">
        <v>21</v>
      </c>
      <c r="G189" s="22">
        <f>G193+G195+G197+G199+G201+G203+G205+G207+G209</f>
        <v>1143</v>
      </c>
      <c r="H189" s="22">
        <f aca="true" t="shared" si="36" ref="H189:T189">H193+H195+H197+H199+H201+H203+H205+H207+H209</f>
        <v>11</v>
      </c>
      <c r="I189" s="22">
        <f t="shared" si="36"/>
        <v>0</v>
      </c>
      <c r="J189" s="22">
        <f t="shared" si="36"/>
        <v>0</v>
      </c>
      <c r="K189" s="22">
        <f t="shared" si="36"/>
        <v>364</v>
      </c>
      <c r="L189" s="22">
        <f t="shared" si="36"/>
        <v>2</v>
      </c>
      <c r="M189" s="22">
        <f t="shared" si="36"/>
        <v>9</v>
      </c>
      <c r="N189" s="22">
        <f t="shared" si="36"/>
        <v>2</v>
      </c>
      <c r="O189" s="22">
        <f t="shared" si="36"/>
        <v>15</v>
      </c>
      <c r="P189" s="22">
        <f t="shared" si="36"/>
        <v>2</v>
      </c>
      <c r="Q189" s="22">
        <f t="shared" si="36"/>
        <v>738</v>
      </c>
      <c r="R189" s="22">
        <f t="shared" si="36"/>
        <v>0</v>
      </c>
      <c r="S189" s="22">
        <f t="shared" si="36"/>
        <v>0</v>
      </c>
      <c r="T189" s="22">
        <f t="shared" si="36"/>
        <v>0</v>
      </c>
    </row>
    <row r="190" spans="1:20" s="5" customFormat="1" ht="24" customHeight="1">
      <c r="A190" s="28"/>
      <c r="B190" s="29"/>
      <c r="C190" s="29"/>
      <c r="D190" s="29"/>
      <c r="E190" s="29"/>
      <c r="F190" s="20" t="s">
        <v>22</v>
      </c>
      <c r="G190" s="22">
        <f>G194+G196+G198+G200+G202+G204+G206+G208+G210</f>
        <v>843</v>
      </c>
      <c r="H190" s="22">
        <f aca="true" t="shared" si="37" ref="H190:T190">H194+H196+H198+H200+H202+H204+H206+H208+H210</f>
        <v>11</v>
      </c>
      <c r="I190" s="22">
        <f t="shared" si="37"/>
        <v>0</v>
      </c>
      <c r="J190" s="22">
        <f t="shared" si="37"/>
        <v>0</v>
      </c>
      <c r="K190" s="22">
        <f t="shared" si="37"/>
        <v>264</v>
      </c>
      <c r="L190" s="22">
        <f t="shared" si="37"/>
        <v>2</v>
      </c>
      <c r="M190" s="22">
        <f t="shared" si="37"/>
        <v>9</v>
      </c>
      <c r="N190" s="22">
        <f t="shared" si="37"/>
        <v>2</v>
      </c>
      <c r="O190" s="22">
        <f t="shared" si="37"/>
        <v>15</v>
      </c>
      <c r="P190" s="22">
        <f t="shared" si="37"/>
        <v>2</v>
      </c>
      <c r="Q190" s="22">
        <f t="shared" si="37"/>
        <v>538</v>
      </c>
      <c r="R190" s="22">
        <f t="shared" si="37"/>
        <v>0</v>
      </c>
      <c r="S190" s="22">
        <f t="shared" si="37"/>
        <v>0</v>
      </c>
      <c r="T190" s="22">
        <f t="shared" si="37"/>
        <v>0</v>
      </c>
    </row>
    <row r="191" spans="1:20" s="5" customFormat="1" ht="24" customHeight="1">
      <c r="A191" s="28"/>
      <c r="B191" s="29"/>
      <c r="C191" s="29"/>
      <c r="D191" s="29"/>
      <c r="E191" s="29"/>
      <c r="F191" s="20" t="s">
        <v>23</v>
      </c>
      <c r="G191" s="22">
        <f>G189-G190</f>
        <v>300</v>
      </c>
      <c r="H191" s="22">
        <f>H189-H190</f>
        <v>0</v>
      </c>
      <c r="I191" s="22">
        <f aca="true" t="shared" si="38" ref="I191:S191">I189-I190</f>
        <v>0</v>
      </c>
      <c r="J191" s="22">
        <f t="shared" si="38"/>
        <v>0</v>
      </c>
      <c r="K191" s="22">
        <f t="shared" si="38"/>
        <v>100</v>
      </c>
      <c r="L191" s="22">
        <f t="shared" si="38"/>
        <v>0</v>
      </c>
      <c r="M191" s="22">
        <f t="shared" si="38"/>
        <v>0</v>
      </c>
      <c r="N191" s="22">
        <f t="shared" si="38"/>
        <v>0</v>
      </c>
      <c r="O191" s="22">
        <f t="shared" si="38"/>
        <v>0</v>
      </c>
      <c r="P191" s="22">
        <f t="shared" si="38"/>
        <v>0</v>
      </c>
      <c r="Q191" s="22">
        <f t="shared" si="38"/>
        <v>200</v>
      </c>
      <c r="R191" s="22">
        <f t="shared" si="38"/>
        <v>0</v>
      </c>
      <c r="S191" s="22">
        <f t="shared" si="38"/>
        <v>0</v>
      </c>
      <c r="T191" s="22"/>
    </row>
    <row r="192" spans="1:20" s="6" customFormat="1" ht="24" customHeight="1">
      <c r="A192" s="28"/>
      <c r="B192" s="29"/>
      <c r="C192" s="29"/>
      <c r="D192" s="29"/>
      <c r="E192" s="29"/>
      <c r="F192" s="23" t="s">
        <v>24</v>
      </c>
      <c r="G192" s="24">
        <f>G190/G189</f>
        <v>0.7375328083989501</v>
      </c>
      <c r="H192" s="24">
        <f>H190/H189</f>
        <v>1</v>
      </c>
      <c r="I192" s="24"/>
      <c r="J192" s="24"/>
      <c r="K192" s="24">
        <f>K190/K189</f>
        <v>0.7252747252747253</v>
      </c>
      <c r="L192" s="24"/>
      <c r="M192" s="24">
        <f>M190/M189</f>
        <v>1</v>
      </c>
      <c r="N192" s="24"/>
      <c r="O192" s="24">
        <f>O190/O189</f>
        <v>1</v>
      </c>
      <c r="P192" s="24"/>
      <c r="Q192" s="24">
        <f>Q190/Q189</f>
        <v>0.7289972899728997</v>
      </c>
      <c r="R192" s="24"/>
      <c r="S192" s="24"/>
      <c r="T192" s="24"/>
    </row>
    <row r="193" spans="1:20" s="5" customFormat="1" ht="24" customHeight="1">
      <c r="A193" s="28"/>
      <c r="B193" s="2" t="s">
        <v>32</v>
      </c>
      <c r="C193" s="2" t="s">
        <v>200</v>
      </c>
      <c r="D193" s="2">
        <v>60</v>
      </c>
      <c r="E193" s="2" t="s">
        <v>201</v>
      </c>
      <c r="F193" s="20" t="s">
        <v>21</v>
      </c>
      <c r="G193" s="22">
        <f>SUM(H193:S193)</f>
        <v>60</v>
      </c>
      <c r="H193" s="22"/>
      <c r="I193" s="22"/>
      <c r="J193" s="22"/>
      <c r="K193" s="22">
        <v>20</v>
      </c>
      <c r="L193" s="22"/>
      <c r="M193" s="22"/>
      <c r="N193" s="22"/>
      <c r="O193" s="22"/>
      <c r="P193" s="22"/>
      <c r="Q193" s="22">
        <v>40</v>
      </c>
      <c r="R193" s="22"/>
      <c r="S193" s="22"/>
      <c r="T193" s="22"/>
    </row>
    <row r="194" spans="1:20" s="5" customFormat="1" ht="24" customHeight="1">
      <c r="A194" s="28"/>
      <c r="B194" s="2"/>
      <c r="C194" s="2"/>
      <c r="D194" s="2"/>
      <c r="E194" s="2"/>
      <c r="F194" s="20" t="s">
        <v>22</v>
      </c>
      <c r="G194" s="22">
        <f aca="true" t="shared" si="39" ref="G194:G208">SUM(H194:S194)</f>
        <v>60</v>
      </c>
      <c r="H194" s="22"/>
      <c r="I194" s="22"/>
      <c r="J194" s="22"/>
      <c r="K194" s="22">
        <v>20</v>
      </c>
      <c r="L194" s="22"/>
      <c r="M194" s="22"/>
      <c r="N194" s="22"/>
      <c r="O194" s="22"/>
      <c r="P194" s="22"/>
      <c r="Q194" s="22">
        <v>40</v>
      </c>
      <c r="R194" s="22"/>
      <c r="S194" s="22"/>
      <c r="T194" s="22"/>
    </row>
    <row r="195" spans="1:20" s="5" customFormat="1" ht="24" customHeight="1">
      <c r="A195" s="28"/>
      <c r="B195" s="2" t="s">
        <v>32</v>
      </c>
      <c r="C195" s="2" t="s">
        <v>202</v>
      </c>
      <c r="D195" s="2">
        <v>300</v>
      </c>
      <c r="E195" s="2" t="s">
        <v>203</v>
      </c>
      <c r="F195" s="20" t="s">
        <v>21</v>
      </c>
      <c r="G195" s="22">
        <f t="shared" si="39"/>
        <v>300</v>
      </c>
      <c r="H195" s="22"/>
      <c r="I195" s="22"/>
      <c r="J195" s="22"/>
      <c r="K195" s="22">
        <v>100</v>
      </c>
      <c r="L195" s="22"/>
      <c r="M195" s="22"/>
      <c r="N195" s="22"/>
      <c r="O195" s="22"/>
      <c r="P195" s="22"/>
      <c r="Q195" s="22">
        <v>200</v>
      </c>
      <c r="R195" s="22"/>
      <c r="S195" s="22"/>
      <c r="T195" s="22"/>
    </row>
    <row r="196" spans="1:20" s="5" customFormat="1" ht="24" customHeight="1">
      <c r="A196" s="28"/>
      <c r="B196" s="2"/>
      <c r="C196" s="2"/>
      <c r="D196" s="2"/>
      <c r="E196" s="2"/>
      <c r="F196" s="20" t="s">
        <v>22</v>
      </c>
      <c r="G196" s="22">
        <f t="shared" si="39"/>
        <v>300</v>
      </c>
      <c r="H196" s="22"/>
      <c r="I196" s="22"/>
      <c r="J196" s="22"/>
      <c r="K196" s="22">
        <v>100</v>
      </c>
      <c r="L196" s="22"/>
      <c r="M196" s="22"/>
      <c r="N196" s="22"/>
      <c r="O196" s="22"/>
      <c r="P196" s="22"/>
      <c r="Q196" s="22">
        <v>200</v>
      </c>
      <c r="R196" s="22"/>
      <c r="S196" s="22"/>
      <c r="T196" s="22"/>
    </row>
    <row r="197" spans="1:20" s="5" customFormat="1" ht="24" customHeight="1">
      <c r="A197" s="28"/>
      <c r="B197" s="2" t="s">
        <v>32</v>
      </c>
      <c r="C197" s="2" t="s">
        <v>204</v>
      </c>
      <c r="D197" s="2">
        <v>29</v>
      </c>
      <c r="E197" s="2" t="s">
        <v>205</v>
      </c>
      <c r="F197" s="20" t="s">
        <v>21</v>
      </c>
      <c r="G197" s="22">
        <f t="shared" si="39"/>
        <v>29</v>
      </c>
      <c r="H197" s="22"/>
      <c r="I197" s="22"/>
      <c r="J197" s="22"/>
      <c r="K197" s="22">
        <v>4</v>
      </c>
      <c r="L197" s="22"/>
      <c r="M197" s="22">
        <v>9</v>
      </c>
      <c r="N197" s="22"/>
      <c r="O197" s="22">
        <v>11</v>
      </c>
      <c r="P197" s="22"/>
      <c r="Q197" s="22">
        <v>5</v>
      </c>
      <c r="R197" s="22"/>
      <c r="S197" s="22"/>
      <c r="T197" s="22"/>
    </row>
    <row r="198" spans="1:20" s="5" customFormat="1" ht="24" customHeight="1">
      <c r="A198" s="28"/>
      <c r="B198" s="2"/>
      <c r="C198" s="2"/>
      <c r="D198" s="2"/>
      <c r="E198" s="2"/>
      <c r="F198" s="20" t="s">
        <v>22</v>
      </c>
      <c r="G198" s="22">
        <f t="shared" si="39"/>
        <v>29</v>
      </c>
      <c r="H198" s="22"/>
      <c r="I198" s="22"/>
      <c r="J198" s="22"/>
      <c r="K198" s="22">
        <v>4</v>
      </c>
      <c r="L198" s="22"/>
      <c r="M198" s="22">
        <v>9</v>
      </c>
      <c r="N198" s="22"/>
      <c r="O198" s="22">
        <v>11</v>
      </c>
      <c r="P198" s="22"/>
      <c r="Q198" s="22">
        <v>5</v>
      </c>
      <c r="R198" s="22"/>
      <c r="S198" s="22"/>
      <c r="T198" s="22"/>
    </row>
    <row r="199" spans="1:20" s="5" customFormat="1" ht="24" customHeight="1">
      <c r="A199" s="28"/>
      <c r="B199" s="2" t="s">
        <v>32</v>
      </c>
      <c r="C199" s="2" t="s">
        <v>42</v>
      </c>
      <c r="D199" s="2">
        <v>60</v>
      </c>
      <c r="E199" s="2" t="s">
        <v>206</v>
      </c>
      <c r="F199" s="20" t="s">
        <v>21</v>
      </c>
      <c r="G199" s="22">
        <f t="shared" si="39"/>
        <v>60</v>
      </c>
      <c r="H199" s="22"/>
      <c r="I199" s="22"/>
      <c r="J199" s="22"/>
      <c r="K199" s="22">
        <v>20</v>
      </c>
      <c r="L199" s="22"/>
      <c r="M199" s="22"/>
      <c r="N199" s="22"/>
      <c r="O199" s="22"/>
      <c r="P199" s="22"/>
      <c r="Q199" s="22">
        <v>40</v>
      </c>
      <c r="R199" s="22"/>
      <c r="S199" s="22"/>
      <c r="T199" s="22"/>
    </row>
    <row r="200" spans="1:20" s="5" customFormat="1" ht="24" customHeight="1">
      <c r="A200" s="28"/>
      <c r="B200" s="2"/>
      <c r="C200" s="2"/>
      <c r="D200" s="2"/>
      <c r="E200" s="2"/>
      <c r="F200" s="20" t="s">
        <v>22</v>
      </c>
      <c r="G200" s="22">
        <f t="shared" si="39"/>
        <v>60</v>
      </c>
      <c r="H200" s="22"/>
      <c r="I200" s="22"/>
      <c r="J200" s="22"/>
      <c r="K200" s="22">
        <v>20</v>
      </c>
      <c r="L200" s="22"/>
      <c r="M200" s="22"/>
      <c r="N200" s="22"/>
      <c r="O200" s="22"/>
      <c r="P200" s="22"/>
      <c r="Q200" s="22">
        <v>40</v>
      </c>
      <c r="R200" s="22"/>
      <c r="S200" s="22"/>
      <c r="T200" s="22"/>
    </row>
    <row r="201" spans="1:20" s="5" customFormat="1" ht="24" customHeight="1">
      <c r="A201" s="28"/>
      <c r="B201" s="2" t="s">
        <v>32</v>
      </c>
      <c r="C201" s="2" t="s">
        <v>207</v>
      </c>
      <c r="D201" s="2">
        <v>16</v>
      </c>
      <c r="E201" s="2" t="s">
        <v>208</v>
      </c>
      <c r="F201" s="20" t="s">
        <v>21</v>
      </c>
      <c r="G201" s="22">
        <f t="shared" si="39"/>
        <v>16</v>
      </c>
      <c r="H201" s="22">
        <v>3</v>
      </c>
      <c r="I201" s="22"/>
      <c r="J201" s="22"/>
      <c r="K201" s="22"/>
      <c r="L201" s="22"/>
      <c r="M201" s="22"/>
      <c r="N201" s="22"/>
      <c r="O201" s="22"/>
      <c r="P201" s="22"/>
      <c r="Q201" s="22">
        <v>13</v>
      </c>
      <c r="R201" s="22"/>
      <c r="S201" s="22"/>
      <c r="T201" s="22"/>
    </row>
    <row r="202" spans="1:20" s="5" customFormat="1" ht="24" customHeight="1">
      <c r="A202" s="28"/>
      <c r="B202" s="2"/>
      <c r="C202" s="2"/>
      <c r="D202" s="2"/>
      <c r="E202" s="2"/>
      <c r="F202" s="20" t="s">
        <v>22</v>
      </c>
      <c r="G202" s="22">
        <f t="shared" si="39"/>
        <v>16</v>
      </c>
      <c r="H202" s="22">
        <v>3</v>
      </c>
      <c r="I202" s="22"/>
      <c r="J202" s="22"/>
      <c r="K202" s="22"/>
      <c r="L202" s="22"/>
      <c r="M202" s="22"/>
      <c r="N202" s="22"/>
      <c r="O202" s="22"/>
      <c r="P202" s="22"/>
      <c r="Q202" s="22">
        <v>13</v>
      </c>
      <c r="R202" s="22"/>
      <c r="S202" s="22"/>
      <c r="T202" s="22"/>
    </row>
    <row r="203" spans="1:20" s="5" customFormat="1" ht="24" customHeight="1">
      <c r="A203" s="28"/>
      <c r="B203" s="2" t="s">
        <v>32</v>
      </c>
      <c r="C203" s="2" t="s">
        <v>50</v>
      </c>
      <c r="D203" s="2">
        <v>69</v>
      </c>
      <c r="E203" s="2" t="s">
        <v>209</v>
      </c>
      <c r="F203" s="20" t="s">
        <v>21</v>
      </c>
      <c r="G203" s="22">
        <f t="shared" si="39"/>
        <v>69</v>
      </c>
      <c r="H203" s="22">
        <v>5</v>
      </c>
      <c r="I203" s="22"/>
      <c r="J203" s="22"/>
      <c r="K203" s="22">
        <v>20</v>
      </c>
      <c r="L203" s="22"/>
      <c r="M203" s="22"/>
      <c r="N203" s="22"/>
      <c r="O203" s="22">
        <v>4</v>
      </c>
      <c r="P203" s="22"/>
      <c r="Q203" s="22">
        <v>40</v>
      </c>
      <c r="R203" s="22"/>
      <c r="S203" s="22"/>
      <c r="T203" s="22"/>
    </row>
    <row r="204" spans="1:20" s="5" customFormat="1" ht="24" customHeight="1">
      <c r="A204" s="28"/>
      <c r="B204" s="2"/>
      <c r="C204" s="2"/>
      <c r="D204" s="2"/>
      <c r="E204" s="2"/>
      <c r="F204" s="20" t="s">
        <v>22</v>
      </c>
      <c r="G204" s="22">
        <f t="shared" si="39"/>
        <v>69</v>
      </c>
      <c r="H204" s="22">
        <v>5</v>
      </c>
      <c r="I204" s="22"/>
      <c r="J204" s="22"/>
      <c r="K204" s="22">
        <v>20</v>
      </c>
      <c r="L204" s="22"/>
      <c r="M204" s="22"/>
      <c r="N204" s="22"/>
      <c r="O204" s="22">
        <v>4</v>
      </c>
      <c r="P204" s="22"/>
      <c r="Q204" s="22">
        <v>40</v>
      </c>
      <c r="R204" s="22"/>
      <c r="S204" s="22"/>
      <c r="T204" s="22"/>
    </row>
    <row r="205" spans="1:20" ht="30" customHeight="1">
      <c r="A205" s="28"/>
      <c r="B205" s="2" t="s">
        <v>32</v>
      </c>
      <c r="C205" s="2" t="s">
        <v>210</v>
      </c>
      <c r="D205" s="2">
        <v>300</v>
      </c>
      <c r="E205" s="2" t="s">
        <v>211</v>
      </c>
      <c r="F205" s="20" t="s">
        <v>21</v>
      </c>
      <c r="G205" s="22">
        <f t="shared" si="39"/>
        <v>300</v>
      </c>
      <c r="H205" s="36"/>
      <c r="I205" s="36"/>
      <c r="J205" s="36"/>
      <c r="K205" s="36">
        <v>100</v>
      </c>
      <c r="L205" s="36"/>
      <c r="M205" s="36"/>
      <c r="N205" s="36"/>
      <c r="O205" s="36"/>
      <c r="P205" s="36"/>
      <c r="Q205" s="36">
        <v>200</v>
      </c>
      <c r="R205" s="36"/>
      <c r="S205" s="37"/>
      <c r="T205" s="38"/>
    </row>
    <row r="206" spans="1:20" ht="36" customHeight="1">
      <c r="A206" s="28"/>
      <c r="B206" s="2"/>
      <c r="C206" s="2"/>
      <c r="D206" s="2"/>
      <c r="E206" s="2"/>
      <c r="F206" s="20" t="s">
        <v>22</v>
      </c>
      <c r="G206" s="22">
        <f t="shared" si="39"/>
        <v>300</v>
      </c>
      <c r="H206" s="36"/>
      <c r="I206" s="36"/>
      <c r="J206" s="36"/>
      <c r="K206" s="36">
        <v>100</v>
      </c>
      <c r="L206" s="36"/>
      <c r="M206" s="36"/>
      <c r="N206" s="36"/>
      <c r="O206" s="36"/>
      <c r="P206" s="36"/>
      <c r="Q206" s="36">
        <v>200</v>
      </c>
      <c r="R206" s="36"/>
      <c r="S206" s="37"/>
      <c r="T206" s="38"/>
    </row>
    <row r="207" spans="1:20" s="7" customFormat="1" ht="28.5" customHeight="1">
      <c r="A207" s="28"/>
      <c r="B207" s="2" t="s">
        <v>32</v>
      </c>
      <c r="C207" s="2" t="s">
        <v>212</v>
      </c>
      <c r="D207" s="2">
        <v>9</v>
      </c>
      <c r="E207" s="2" t="s">
        <v>213</v>
      </c>
      <c r="F207" s="20" t="s">
        <v>21</v>
      </c>
      <c r="G207" s="22">
        <f t="shared" si="39"/>
        <v>9</v>
      </c>
      <c r="H207" s="36">
        <v>3</v>
      </c>
      <c r="I207" s="36"/>
      <c r="J207" s="36"/>
      <c r="K207" s="36"/>
      <c r="L207" s="36">
        <v>2</v>
      </c>
      <c r="M207" s="36"/>
      <c r="N207" s="36">
        <v>2</v>
      </c>
      <c r="O207" s="36"/>
      <c r="P207" s="36">
        <v>2</v>
      </c>
      <c r="Q207" s="36"/>
      <c r="R207" s="36"/>
      <c r="S207" s="37"/>
      <c r="T207" s="38"/>
    </row>
    <row r="208" spans="1:20" s="7" customFormat="1" ht="31.5" customHeight="1">
      <c r="A208" s="28"/>
      <c r="B208" s="2"/>
      <c r="C208" s="2"/>
      <c r="D208" s="2"/>
      <c r="E208" s="2"/>
      <c r="F208" s="20" t="s">
        <v>22</v>
      </c>
      <c r="G208" s="22">
        <f t="shared" si="39"/>
        <v>9</v>
      </c>
      <c r="H208" s="36">
        <v>3</v>
      </c>
      <c r="I208" s="36"/>
      <c r="J208" s="36"/>
      <c r="K208" s="36"/>
      <c r="L208" s="36">
        <v>2</v>
      </c>
      <c r="M208" s="36"/>
      <c r="N208" s="36">
        <v>2</v>
      </c>
      <c r="O208" s="36"/>
      <c r="P208" s="36">
        <v>2</v>
      </c>
      <c r="Q208" s="36"/>
      <c r="R208" s="36"/>
      <c r="S208" s="37"/>
      <c r="T208" s="38"/>
    </row>
    <row r="209" spans="1:20" s="7" customFormat="1" ht="31.5" customHeight="1">
      <c r="A209" s="28"/>
      <c r="B209" s="2" t="s">
        <v>32</v>
      </c>
      <c r="C209" s="2" t="s">
        <v>214</v>
      </c>
      <c r="D209" s="2">
        <v>300</v>
      </c>
      <c r="E209" s="2" t="s">
        <v>215</v>
      </c>
      <c r="F209" s="20" t="s">
        <v>21</v>
      </c>
      <c r="G209" s="22">
        <v>300</v>
      </c>
      <c r="H209" s="36"/>
      <c r="I209" s="36"/>
      <c r="J209" s="36"/>
      <c r="K209" s="36">
        <v>100</v>
      </c>
      <c r="L209" s="36"/>
      <c r="M209" s="36"/>
      <c r="N209" s="36"/>
      <c r="O209" s="36"/>
      <c r="P209" s="36"/>
      <c r="Q209" s="36">
        <v>200</v>
      </c>
      <c r="R209" s="36"/>
      <c r="S209" s="37"/>
      <c r="T209" s="38"/>
    </row>
    <row r="210" spans="1:20" s="7" customFormat="1" ht="31.5" customHeight="1">
      <c r="A210" s="28"/>
      <c r="B210" s="2"/>
      <c r="C210" s="2"/>
      <c r="D210" s="2"/>
      <c r="E210" s="2"/>
      <c r="F210" s="20" t="s">
        <v>22</v>
      </c>
      <c r="G210" s="22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7"/>
      <c r="T210" s="38"/>
    </row>
  </sheetData>
  <sheetProtection/>
  <mergeCells count="368">
    <mergeCell ref="A1:T1"/>
    <mergeCell ref="A7:A34"/>
    <mergeCell ref="A35:A48"/>
    <mergeCell ref="A49:A76"/>
    <mergeCell ref="A77:A152"/>
    <mergeCell ref="A153:A170"/>
    <mergeCell ref="A171:A188"/>
    <mergeCell ref="A189:A2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9:B40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7:B158"/>
    <mergeCell ref="B159:B160"/>
    <mergeCell ref="B161:B162"/>
    <mergeCell ref="B163:B164"/>
    <mergeCell ref="B165:B166"/>
    <mergeCell ref="B167:B168"/>
    <mergeCell ref="B169:B170"/>
    <mergeCell ref="B175:B176"/>
    <mergeCell ref="B177:B178"/>
    <mergeCell ref="B179:B180"/>
    <mergeCell ref="B181:B182"/>
    <mergeCell ref="B183:B184"/>
    <mergeCell ref="B185:B186"/>
    <mergeCell ref="B187:B188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7:C158"/>
    <mergeCell ref="C159:C160"/>
    <mergeCell ref="C161:C162"/>
    <mergeCell ref="C163:C164"/>
    <mergeCell ref="C165:C166"/>
    <mergeCell ref="C167:C168"/>
    <mergeCell ref="C169:C170"/>
    <mergeCell ref="C175:C176"/>
    <mergeCell ref="C177:C178"/>
    <mergeCell ref="C179:C180"/>
    <mergeCell ref="C181:C182"/>
    <mergeCell ref="C183:C184"/>
    <mergeCell ref="C185:C186"/>
    <mergeCell ref="C187:C188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7:D158"/>
    <mergeCell ref="D159:D160"/>
    <mergeCell ref="D161:D162"/>
    <mergeCell ref="D163:D164"/>
    <mergeCell ref="D165:D166"/>
    <mergeCell ref="D167:D168"/>
    <mergeCell ref="D169:D170"/>
    <mergeCell ref="D175:D176"/>
    <mergeCell ref="D177:D178"/>
    <mergeCell ref="D179:D180"/>
    <mergeCell ref="D181:D182"/>
    <mergeCell ref="D183:D184"/>
    <mergeCell ref="D185:D186"/>
    <mergeCell ref="D187:D188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9:E40"/>
    <mergeCell ref="E41:E42"/>
    <mergeCell ref="E43:E44"/>
    <mergeCell ref="E45:E46"/>
    <mergeCell ref="E47:E48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7:E158"/>
    <mergeCell ref="E159:E160"/>
    <mergeCell ref="E161:E162"/>
    <mergeCell ref="E163:E164"/>
    <mergeCell ref="E165:E166"/>
    <mergeCell ref="E167:E168"/>
    <mergeCell ref="E169:E170"/>
    <mergeCell ref="E175:E176"/>
    <mergeCell ref="E177:E178"/>
    <mergeCell ref="E179:E180"/>
    <mergeCell ref="E181:E182"/>
    <mergeCell ref="E183:E184"/>
    <mergeCell ref="E185:E186"/>
    <mergeCell ref="E187:E188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A3:E6"/>
    <mergeCell ref="B7:E10"/>
    <mergeCell ref="B35:E38"/>
    <mergeCell ref="B49:E52"/>
    <mergeCell ref="B77:E80"/>
    <mergeCell ref="B153:E156"/>
    <mergeCell ref="B189:E192"/>
    <mergeCell ref="B171:E174"/>
  </mergeCells>
  <printOptions/>
  <pageMargins left="0.7083333333333334" right="0.7083333333333334" top="0.5506944444444445" bottom="0.5506944444444445" header="0.3104166666666667" footer="0.3104166666666667"/>
  <pageSetup fitToHeight="6" fitToWidth="1" horizontalDpi="600" verticalDpi="600" orientation="landscape" paperSize="9" scale="5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B1" sqref="B1:B14"/>
    </sheetView>
  </sheetViews>
  <sheetFormatPr defaultColWidth="9.00390625" defaultRowHeight="13.5"/>
  <cols>
    <col min="1" max="1" width="19.625" style="0" customWidth="1"/>
    <col min="2" max="2" width="10.375" style="0" bestFit="1" customWidth="1"/>
    <col min="3" max="3" width="37.50390625" style="0" customWidth="1"/>
  </cols>
  <sheetData>
    <row r="1" spans="1:3" ht="13.5">
      <c r="A1" s="3" t="s">
        <v>144</v>
      </c>
      <c r="B1" s="2">
        <v>83.209</v>
      </c>
      <c r="C1" s="2" t="s">
        <v>145</v>
      </c>
    </row>
    <row r="2" spans="1:3" ht="13.5">
      <c r="A2" s="3"/>
      <c r="B2" s="2"/>
      <c r="C2" s="2"/>
    </row>
    <row r="3" spans="1:3" ht="13.5">
      <c r="A3" s="3" t="s">
        <v>146</v>
      </c>
      <c r="B3" s="2">
        <v>56.1785</v>
      </c>
      <c r="C3" s="2" t="s">
        <v>147</v>
      </c>
    </row>
    <row r="4" spans="1:3" ht="13.5">
      <c r="A4" s="3"/>
      <c r="B4" s="2"/>
      <c r="C4" s="2"/>
    </row>
    <row r="5" spans="1:3" ht="13.5">
      <c r="A5" s="3" t="s">
        <v>154</v>
      </c>
      <c r="B5" s="2">
        <v>45.7</v>
      </c>
      <c r="C5" s="2" t="s">
        <v>155</v>
      </c>
    </row>
    <row r="6" spans="1:3" ht="13.5">
      <c r="A6" s="3"/>
      <c r="B6" s="2"/>
      <c r="C6" s="2"/>
    </row>
    <row r="7" spans="1:3" ht="13.5">
      <c r="A7" s="3" t="s">
        <v>158</v>
      </c>
      <c r="B7" s="2">
        <v>35.97</v>
      </c>
      <c r="C7" s="2" t="s">
        <v>159</v>
      </c>
    </row>
    <row r="8" spans="1:3" ht="13.5">
      <c r="A8" s="3"/>
      <c r="B8" s="2"/>
      <c r="C8" s="2"/>
    </row>
    <row r="9" spans="1:3" ht="13.5">
      <c r="A9" s="3" t="s">
        <v>160</v>
      </c>
      <c r="B9" s="2">
        <v>2.3</v>
      </c>
      <c r="C9" s="2" t="s">
        <v>161</v>
      </c>
    </row>
    <row r="10" spans="1:3" ht="13.5">
      <c r="A10" s="3"/>
      <c r="B10" s="2"/>
      <c r="C10" s="2"/>
    </row>
    <row r="11" spans="1:3" ht="13.5">
      <c r="A11" s="3" t="s">
        <v>162</v>
      </c>
      <c r="B11" s="2">
        <v>9.25</v>
      </c>
      <c r="C11" s="2" t="s">
        <v>163</v>
      </c>
    </row>
    <row r="12" spans="1:3" ht="13.5">
      <c r="A12" s="3"/>
      <c r="B12" s="2"/>
      <c r="C12" s="2"/>
    </row>
    <row r="13" spans="1:3" ht="13.5">
      <c r="A13" s="3" t="s">
        <v>150</v>
      </c>
      <c r="B13" s="2">
        <v>177.66366</v>
      </c>
      <c r="C13" s="2" t="s">
        <v>151</v>
      </c>
    </row>
    <row r="14" spans="1:3" ht="13.5">
      <c r="A14" s="3"/>
      <c r="B14" s="2"/>
      <c r="C14" s="2"/>
    </row>
  </sheetData>
  <sheetProtection/>
  <mergeCells count="21">
    <mergeCell ref="A1:A2"/>
    <mergeCell ref="A3:A4"/>
    <mergeCell ref="A5:A6"/>
    <mergeCell ref="A7:A8"/>
    <mergeCell ref="A9:A10"/>
    <mergeCell ref="A11:A12"/>
    <mergeCell ref="A13:A14"/>
    <mergeCell ref="B1:B2"/>
    <mergeCell ref="B3:B4"/>
    <mergeCell ref="B5:B6"/>
    <mergeCell ref="B7:B8"/>
    <mergeCell ref="B9:B10"/>
    <mergeCell ref="B11:B12"/>
    <mergeCell ref="B13:B14"/>
    <mergeCell ref="C1:C2"/>
    <mergeCell ref="C3:C4"/>
    <mergeCell ref="C5:C6"/>
    <mergeCell ref="C7:C8"/>
    <mergeCell ref="C9:C10"/>
    <mergeCell ref="C11:C12"/>
    <mergeCell ref="C13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C16" sqref="C16"/>
    </sheetView>
  </sheetViews>
  <sheetFormatPr defaultColWidth="9.00390625" defaultRowHeight="13.5"/>
  <cols>
    <col min="1" max="1" width="18.00390625" style="0" customWidth="1"/>
    <col min="2" max="2" width="21.25390625" style="0" customWidth="1"/>
    <col min="3" max="3" width="29.25390625" style="0" customWidth="1"/>
  </cols>
  <sheetData>
    <row r="1" spans="1:3" ht="13.5">
      <c r="A1" s="1" t="s">
        <v>124</v>
      </c>
      <c r="B1" s="2">
        <v>166.103</v>
      </c>
      <c r="C1" s="2" t="s">
        <v>125</v>
      </c>
    </row>
    <row r="2" spans="1:3" ht="13.5">
      <c r="A2" s="3"/>
      <c r="B2" s="2"/>
      <c r="C2" s="2"/>
    </row>
    <row r="3" spans="1:3" ht="13.5">
      <c r="A3" s="3" t="s">
        <v>130</v>
      </c>
      <c r="B3" s="2">
        <v>62.7</v>
      </c>
      <c r="C3" s="2" t="s">
        <v>131</v>
      </c>
    </row>
    <row r="4" spans="1:3" ht="13.5">
      <c r="A4" s="3"/>
      <c r="B4" s="2"/>
      <c r="C4" s="2"/>
    </row>
    <row r="5" spans="1:3" ht="13.5">
      <c r="A5" s="3" t="s">
        <v>134</v>
      </c>
      <c r="B5" s="2">
        <v>93.1</v>
      </c>
      <c r="C5" s="2" t="s">
        <v>135</v>
      </c>
    </row>
    <row r="6" spans="1:3" ht="13.5">
      <c r="A6" s="3"/>
      <c r="B6" s="2"/>
      <c r="C6" s="2"/>
    </row>
    <row r="7" spans="1:3" ht="13.5">
      <c r="A7" s="3" t="s">
        <v>136</v>
      </c>
      <c r="B7" s="2">
        <v>1</v>
      </c>
      <c r="C7" s="2" t="s">
        <v>137</v>
      </c>
    </row>
    <row r="8" spans="1:3" ht="13.5">
      <c r="A8" s="3"/>
      <c r="B8" s="2"/>
      <c r="C8" s="2"/>
    </row>
    <row r="9" spans="1:3" ht="13.5">
      <c r="A9" s="3" t="s">
        <v>128</v>
      </c>
      <c r="B9" s="2">
        <v>44.96015</v>
      </c>
      <c r="C9" s="2" t="s">
        <v>129</v>
      </c>
    </row>
    <row r="10" spans="1:3" ht="13.5">
      <c r="A10" s="3"/>
      <c r="B10" s="2"/>
      <c r="C10" s="2"/>
    </row>
  </sheetData>
  <sheetProtection/>
  <mergeCells count="15">
    <mergeCell ref="A1:A2"/>
    <mergeCell ref="A3:A4"/>
    <mergeCell ref="A5:A6"/>
    <mergeCell ref="A7:A8"/>
    <mergeCell ref="A9:A10"/>
    <mergeCell ref="B1:B2"/>
    <mergeCell ref="B3:B4"/>
    <mergeCell ref="B5:B6"/>
    <mergeCell ref="B7:B8"/>
    <mergeCell ref="B9:B10"/>
    <mergeCell ref="C1:C2"/>
    <mergeCell ref="C3:C4"/>
    <mergeCell ref="C5:C6"/>
    <mergeCell ref="C7:C8"/>
    <mergeCell ref="C9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强哥</cp:lastModifiedBy>
  <cp:lastPrinted>2019-01-03T10:21:00Z</cp:lastPrinted>
  <dcterms:created xsi:type="dcterms:W3CDTF">2006-09-16T00:00:00Z</dcterms:created>
  <dcterms:modified xsi:type="dcterms:W3CDTF">2020-09-02T10:03:52Z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