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汇总" sheetId="1" r:id="rId1"/>
    <sheet name="明细" sheetId="2" r:id="rId2"/>
  </sheets>
  <definedNames>
    <definedName name="_xlnm._FilterDatabase" localSheetId="0" hidden="1">汇总!$A$5:$IB$16</definedName>
    <definedName name="_xlnm._FilterDatabase" localSheetId="1" hidden="1">明细!$A$5:$IG$95</definedName>
    <definedName name="_xlnm.Print_Titles" localSheetId="0">汇总!$4:$5</definedName>
    <definedName name="_xlnm.Print_Titles" localSheetId="1">明细!$4:$5</definedName>
    <definedName name="_xlnm.Print_Area" localSheetId="1">明细!$A$1:$L$95</definedName>
  </definedNames>
  <calcPr calcId="144525"/>
</workbook>
</file>

<file path=xl/sharedStrings.xml><?xml version="1.0" encoding="utf-8"?>
<sst xmlns="http://schemas.openxmlformats.org/spreadsheetml/2006/main" count="373" uniqueCount="242">
  <si>
    <t>附件</t>
  </si>
  <si>
    <t>南雄市面上非贫困村贫困户住房和家居环境提升项目资金汇总表</t>
  </si>
  <si>
    <t>序号</t>
  </si>
  <si>
    <t>帮扶单位</t>
  </si>
  <si>
    <t>镇（街道）</t>
  </si>
  <si>
    <t>村</t>
  </si>
  <si>
    <t>涉及户数</t>
  </si>
  <si>
    <t>必需实施的项目内容</t>
  </si>
  <si>
    <t>申请资金（元）</t>
  </si>
  <si>
    <t>下拨资金（元）</t>
  </si>
  <si>
    <t>各村资金缺口</t>
  </si>
  <si>
    <t>合计</t>
  </si>
  <si>
    <t>7个</t>
  </si>
  <si>
    <t>9个</t>
  </si>
  <si>
    <t>89户</t>
  </si>
  <si>
    <t>南雄市卫生监督所</t>
  </si>
  <si>
    <t>坪田镇</t>
  </si>
  <si>
    <t>迳洞村</t>
  </si>
  <si>
    <t>批荡（街檐硬化平整）70347元，家具电器21500元。</t>
  </si>
  <si>
    <t>新墟村</t>
  </si>
  <si>
    <t>批荡（街檐硬化平整）47700元，家具电器6700元。</t>
  </si>
  <si>
    <t>韶关市粤运汽车运输有限公司南雄汽车站</t>
  </si>
  <si>
    <t>油山镇</t>
  </si>
  <si>
    <t>大兰村</t>
  </si>
  <si>
    <t>建设一个卫生间，进行房屋批塑，购买电视柜,换琉璃瓦,购买沙发一套、电视一套等等。</t>
  </si>
  <si>
    <t>黄地村</t>
  </si>
  <si>
    <t>购买沙发一套、电视柜。</t>
  </si>
  <si>
    <t>南雄恐龙化石群省级自然保护区管理处</t>
  </si>
  <si>
    <t>雄州街道</t>
  </si>
  <si>
    <t>铺背村</t>
  </si>
  <si>
    <t>厕所、厨房、批荡、更换琉璃瓦、地面水泥硬化、更换门窗、家具、房顶捡漏、屋顶封板、水电安装。</t>
  </si>
  <si>
    <t>南雄市科学技术协会
南雄市社科联</t>
  </si>
  <si>
    <t>黄坑镇</t>
  </si>
  <si>
    <t>上象村</t>
  </si>
  <si>
    <t>添置家具、粉刷墙壁、建造厕所、吊顶。</t>
  </si>
  <si>
    <t>南雄市残疾人联合会</t>
  </si>
  <si>
    <t>南亩镇</t>
  </si>
  <si>
    <t>中寺村</t>
  </si>
  <si>
    <t>衣柜3个、电视2台、 电视信号安装3台、电视维修1台、沙发4张、茶水柜3个、入户道路250米、功能分区1间、外墙未批烫到顶1面、隔网1捆。</t>
  </si>
  <si>
    <t>中国移动南雄分公司</t>
  </si>
  <si>
    <t>中坪村</t>
  </si>
  <si>
    <t>内外墙批烫、购买沙发、桌椅、电视、煤气灶、床、电视柜门口门槛硬化、厕所厨房新建、室内电线排布。</t>
  </si>
  <si>
    <t>南雄市委老干部局</t>
  </si>
  <si>
    <t>迳口村</t>
  </si>
  <si>
    <t>建厕所7间、厨房2间、刷墙壁2户、铺地面2户、床9户、厨柜6户、衣柜2户、桌子6户、电视2户、安装信号5户、整理电线2户</t>
  </si>
  <si>
    <t>重建住房1户。（其住房属安全住房且是唯一住房，去年动员过该户进行危房改造，当时该户无意愿危房改造，今年有裂缝，住建局鉴定为D级。）</t>
  </si>
  <si>
    <t>附件2</t>
  </si>
  <si>
    <t>南雄市面上非贫困村贫困户住房和家居环境提升项目资金申请明细表</t>
  </si>
  <si>
    <t>填报日期：2020 年 4 月 12 日</t>
  </si>
  <si>
    <t>镇村</t>
  </si>
  <si>
    <t>贫困户</t>
  </si>
  <si>
    <t>是否贫困户</t>
  </si>
  <si>
    <t>家庭
人数</t>
  </si>
  <si>
    <t>所需资金（元）</t>
  </si>
  <si>
    <t>已筹资金（元）</t>
  </si>
  <si>
    <t>资金缺口</t>
  </si>
  <si>
    <t>无法筹集的原因</t>
  </si>
  <si>
    <t>还可筹集的资金（元）</t>
  </si>
  <si>
    <t>无法筹集的
资金（元）</t>
  </si>
  <si>
    <t>坪田镇迳洞村</t>
  </si>
  <si>
    <t>邓大路苟</t>
  </si>
  <si>
    <t>是</t>
  </si>
  <si>
    <t>/</t>
  </si>
  <si>
    <t>批荡，街檐需硬化平整(125.24平方）6888元，沙发2000元，床400元</t>
  </si>
  <si>
    <t>单位办公经费有限并无其他收入</t>
  </si>
  <si>
    <t>邓春仂</t>
  </si>
  <si>
    <t>批荡，加新建一个卫生间（181.17平方）9964元，沙发2000元，床400元</t>
  </si>
  <si>
    <t>邓井生古</t>
  </si>
  <si>
    <t>批荡（96.06平方）5283元，沙发2000元，床400元</t>
  </si>
  <si>
    <t>冯长太</t>
  </si>
  <si>
    <t>批荡(163.18平方）8975元，</t>
  </si>
  <si>
    <t>冯太阳生</t>
  </si>
  <si>
    <t>批荡（126.18平方）6940元，</t>
  </si>
  <si>
    <t>邓运秀</t>
  </si>
  <si>
    <t>批荡，有一个特别旧的卫生间，加新建一个卫生间，楼顶需要做防水处理（186.03平方）10232元，</t>
  </si>
  <si>
    <t>叶见祥</t>
  </si>
  <si>
    <t>批荡，，街檐需硬化平整（118.32平方）6508元，电视1300元，床400元</t>
  </si>
  <si>
    <t>邓行守</t>
  </si>
  <si>
    <t>批荡（34平方）1870元，沙发2000元，床400元，电视1300元</t>
  </si>
  <si>
    <t>叶路生</t>
  </si>
  <si>
    <t>批荡（30平方）1650元，床400元</t>
  </si>
  <si>
    <t>邓犬古</t>
  </si>
  <si>
    <t>批荡（89.59平方）4927元，沙发2000元，床400元</t>
  </si>
  <si>
    <t>邓未石</t>
  </si>
  <si>
    <t>批荡，加新建一个卫生间，，街檐需硬化平整（16.8平方）924元，沙发2000元，床400元</t>
  </si>
  <si>
    <t>邓长娇</t>
  </si>
  <si>
    <t>批荡，街檐需硬化平整（77.5平方）4263元</t>
  </si>
  <si>
    <t>邓汝里</t>
  </si>
  <si>
    <t>街檐需硬化平整(10平方）550元</t>
  </si>
  <si>
    <t>叶阳升</t>
  </si>
  <si>
    <t>批荡，街檐需硬化平整（24.96平方）1373元，沙发2000元，床400元，电视1300元</t>
  </si>
  <si>
    <t>坪田镇新墟村</t>
  </si>
  <si>
    <t>邓庚秀</t>
  </si>
  <si>
    <t>批荡（街檐硬化平整）8500元，电视1300元，电视柜500元，沙发一套2000元</t>
  </si>
  <si>
    <t>陈白妹</t>
  </si>
  <si>
    <t>批荡（街檐硬化平整）6500元</t>
  </si>
  <si>
    <t>邓荣万</t>
  </si>
  <si>
    <t>批荡9600元，电视柜500元</t>
  </si>
  <si>
    <t>邓荣光</t>
  </si>
  <si>
    <t>批荡（街檐硬化平整）11000元</t>
  </si>
  <si>
    <t>邓石头古</t>
  </si>
  <si>
    <t>批荡（街檐硬化平整）12100元，电视1300元，电视柜500元，床400元，桌椅200元</t>
  </si>
  <si>
    <t>油山镇大兰村</t>
  </si>
  <si>
    <t>邓兰洲</t>
  </si>
  <si>
    <t>建设一个卫生间，进行房屋批塑，购买电视柜</t>
  </si>
  <si>
    <t>单位无此类专项资金支出</t>
  </si>
  <si>
    <t>钟义方</t>
  </si>
  <si>
    <t>换琉璃瓦，进行房屋批塑，进行地面硬化，购买电视柜、沙发一套、床一张</t>
  </si>
  <si>
    <t>谢秋兰</t>
  </si>
  <si>
    <t>建设一个卫生间，购买电视柜</t>
  </si>
  <si>
    <t>钟洋哆</t>
  </si>
  <si>
    <t>购买沙发一套、电视一套</t>
  </si>
  <si>
    <t>邓上游</t>
  </si>
  <si>
    <t>购买沙发一套、电视一套、电视柜、床一张</t>
  </si>
  <si>
    <t>李细妹</t>
  </si>
  <si>
    <t>购买沙发一套、桌椅一套、电视柜</t>
  </si>
  <si>
    <t>赵春贵</t>
  </si>
  <si>
    <t>购买沙发一套、椅子一套、电视柜、床一张</t>
  </si>
  <si>
    <t>油山镇黄地村</t>
  </si>
  <si>
    <t>彭成勇</t>
  </si>
  <si>
    <t>购买沙发一套</t>
  </si>
  <si>
    <t>黄衍桂</t>
  </si>
  <si>
    <t>购买沙发一套、电视柜</t>
  </si>
  <si>
    <t>黄承连</t>
  </si>
  <si>
    <t>雄州街道铺背村</t>
  </si>
  <si>
    <t>赵本生</t>
  </si>
  <si>
    <t>厕所1间5200元、更换大门1条600元、屋顶捡漏600元、厨房灶台600元、桌椅960元、地面石面铺地2000元、衣柜厨柜660元、电饭煲电磁炉300元、整理水电及线路2000元</t>
  </si>
  <si>
    <t>单位经费有限</t>
  </si>
  <si>
    <t>黄履庆</t>
  </si>
  <si>
    <t>厕所1间8500、按装门2条1300元、屋顶捡漏600元、外墙批汤3600元、地面水泥硬化3700元、厨房灶台600元、桌椅960元、床品580、整理水电及线路1000元、屋顶封板1500元、衣柜厨柜660元</t>
  </si>
  <si>
    <t>丁世辉</t>
  </si>
  <si>
    <t>厕所1间5200元、床品580元、衣柜厨柜660元</t>
  </si>
  <si>
    <t>黄履煌</t>
  </si>
  <si>
    <t>桌椅960元、电视剧659元、床580元、衣柜橱柜660</t>
  </si>
  <si>
    <t>马敬朋</t>
  </si>
  <si>
    <t>桌椅960、床品580、衣柜厨柜660元</t>
  </si>
  <si>
    <t>赵来龙</t>
  </si>
  <si>
    <t>厕所1间5200、安装门3条1950、更换琉璃瓦4800元、厨房维修1900、桌椅600元、床580元、房子批汤2000元、地面水泥硬化950元、整理水电及线路1000元、安装铝合金窗户2条600元、屋顶封板2200元、衣柜厨柜660元</t>
  </si>
  <si>
    <t>刘冬狗</t>
  </si>
  <si>
    <t>整理电线路1000元、更换琉璃瓦6400、房子批汤9600元、门窗上漆600元、房子上梁封板6400元</t>
  </si>
  <si>
    <t>黄坑镇上象村</t>
  </si>
  <si>
    <t>曾老妹</t>
  </si>
  <si>
    <t>家具、粉刷墙壁、吊顶</t>
  </si>
  <si>
    <t>单位人员少、资金紧缺且没有涉及民生扶持政策，无法申请上级资金。</t>
  </si>
  <si>
    <t>刘日兰</t>
  </si>
  <si>
    <t>沙发（两短一长）、粉刷墙壁、造厕所</t>
  </si>
  <si>
    <t>刘柏俚</t>
  </si>
  <si>
    <t>床、沙发（两短一长）</t>
  </si>
  <si>
    <t>沈明军</t>
  </si>
  <si>
    <t>沙发（两短一长）</t>
  </si>
  <si>
    <t>沈富龙</t>
  </si>
  <si>
    <t>刘军红</t>
  </si>
  <si>
    <t>沈明善</t>
  </si>
  <si>
    <t>李明秀</t>
  </si>
  <si>
    <t>刘善通</t>
  </si>
  <si>
    <t>刘连连</t>
  </si>
  <si>
    <t>沈七源</t>
  </si>
  <si>
    <t>饶秀莲</t>
  </si>
  <si>
    <t>沈德志</t>
  </si>
  <si>
    <t>沈瓒宏</t>
  </si>
  <si>
    <t>沈罗生</t>
  </si>
  <si>
    <t>床</t>
  </si>
  <si>
    <t>南亩镇中寺村</t>
  </si>
  <si>
    <t>丘修跃</t>
  </si>
  <si>
    <t>入户道路800、沙发500、衣柜300、茶水柜380</t>
  </si>
  <si>
    <t>在编人员少，目前只有5个在编公务员，公用经费紧缺，难以筹集更多的扶贫工作经费</t>
  </si>
  <si>
    <t>郭长秀</t>
  </si>
  <si>
    <t>功能分区2300、衣柜300、沙发300、电视268、电视信号安装200</t>
  </si>
  <si>
    <t>叶四妹</t>
  </si>
  <si>
    <t>外墙未批烫到顶1200、隔网280</t>
  </si>
  <si>
    <t>叶新华</t>
  </si>
  <si>
    <t>茶水柜380</t>
  </si>
  <si>
    <t>冯石秀</t>
  </si>
  <si>
    <t>沙发500</t>
  </si>
  <si>
    <t>黄鸡俚</t>
  </si>
  <si>
    <t>电视柜390、沙发500</t>
  </si>
  <si>
    <t>黄迟生</t>
  </si>
  <si>
    <t>衣柜300、电视维修258、电视信号安装200</t>
  </si>
  <si>
    <t>郭武尉</t>
  </si>
  <si>
    <t>电视机200、电视信号安装200</t>
  </si>
  <si>
    <t>坪田镇中坪村</t>
  </si>
  <si>
    <t>罗方如</t>
  </si>
  <si>
    <t>1.内墙批烫2.购买衣柜3.购买碗柜4.购买沙发5.修补屋顶漏水</t>
  </si>
  <si>
    <t>扶贫资金由上级单位统筹，资金有限，无法全额解决。</t>
  </si>
  <si>
    <t>叶金妹</t>
  </si>
  <si>
    <t>1.室内电线排布2.外墙批烫3.铺地面</t>
  </si>
  <si>
    <t>董兰英</t>
  </si>
  <si>
    <t>1.外墙批烫2.购买沙发3.购买电视、电视信号锅4.购买床5.室内电线排布</t>
  </si>
  <si>
    <t>叶南仂</t>
  </si>
  <si>
    <t>1.购买沙发2.购买餐桌3.内外墙批烫</t>
  </si>
  <si>
    <t>董四妹</t>
  </si>
  <si>
    <t>1.购买电视、电视信号锅2.购买电视桌3.油纸盖楼面4.门槛硬化5.购买碗柜</t>
  </si>
  <si>
    <t>叶南桂</t>
  </si>
  <si>
    <t>1.购买煤气灶、灶台2.购买沙发3.购买电视柜4.购买床5.室内电线排布</t>
  </si>
  <si>
    <t>李秀连</t>
  </si>
  <si>
    <t>1.购买沙发2.外墙批烫3.室内电线排布</t>
  </si>
  <si>
    <t>叶水石</t>
  </si>
  <si>
    <t>1.外墙批烫2.购买沙发3.门口、门槛硬化4.新做厕所、厨房</t>
  </si>
  <si>
    <t>叶炳生</t>
  </si>
  <si>
    <t>1.建造灶台2.门口硬化3.室内电线排布</t>
  </si>
  <si>
    <t>叶石煌</t>
  </si>
  <si>
    <t>1.购买沙发2.油纸盖楼面3.门口硬化</t>
  </si>
  <si>
    <t>温桂妹</t>
  </si>
  <si>
    <t>1.购买床2.门槛硬化3.冲凉房换门</t>
  </si>
  <si>
    <t>叶根贵</t>
  </si>
  <si>
    <t>1.外墙批烫</t>
  </si>
  <si>
    <t>张细妹</t>
  </si>
  <si>
    <t>叶忠平</t>
  </si>
  <si>
    <t>1.内、外墙批烫</t>
  </si>
  <si>
    <t>邓石娇</t>
  </si>
  <si>
    <t>叶钟金</t>
  </si>
  <si>
    <t>1.购买沙发</t>
  </si>
  <si>
    <t>雄州街道迳口村</t>
  </si>
  <si>
    <t>张朝清</t>
  </si>
  <si>
    <t>重建住房（包含装水电、批荡、门窗）56000元、床500元/张</t>
  </si>
  <si>
    <t>单位资金有限</t>
  </si>
  <si>
    <t>陈尚雄</t>
  </si>
  <si>
    <t>建厕所5000元；批荡外墙和厨房200平方，38元/平方，小计7600元，合计12600元</t>
  </si>
  <si>
    <t>陈尚云</t>
  </si>
  <si>
    <t>建厕所5000元；批荡外墙和厨房：230平方，38元/平方，小计8740元；、床：500元/张；柜子：300元/张，合计14540元</t>
  </si>
  <si>
    <t>吴丙雄</t>
  </si>
  <si>
    <t>建厕所和厨房7000元；柜子300元/张；餐桌800元一套；电视及信号500元，合计8600元</t>
  </si>
  <si>
    <t>吴传光</t>
  </si>
  <si>
    <t>建厕所5000元；床500元/张；铺门口1000元，合计6500元</t>
  </si>
  <si>
    <t>朱光明</t>
  </si>
  <si>
    <t>建厕所5000元；建灶角2000元；床500元/张；柜子300元/张；桌子300元/张；铺门口1000元；整理电线300元、装电视信号240元，合计9640元</t>
  </si>
  <si>
    <t>胡保明</t>
  </si>
  <si>
    <t>装电视信号240元；床500元/张，合计740元</t>
  </si>
  <si>
    <t>刘学生</t>
  </si>
  <si>
    <t>建厕所5000元；电视柜300元/张；衣柜500元/张，合计5800元</t>
  </si>
  <si>
    <t>吴传伟</t>
  </si>
  <si>
    <t>床500元/张；柜子300元/张；铺客厅地面3000元；楼顶1000元，合计4800元</t>
  </si>
  <si>
    <t>肖石养</t>
  </si>
  <si>
    <t>床600元/张；、铺地面5000元，合计5600元</t>
  </si>
  <si>
    <t>李祥旺</t>
  </si>
  <si>
    <t>建厕所厨房7000元</t>
  </si>
  <si>
    <t>刘凤英</t>
  </si>
  <si>
    <t>厨柜300元/张</t>
  </si>
  <si>
    <t>李集根</t>
  </si>
  <si>
    <t>床500元/张、柜子300元/张、桌子300元/张电视及装信号500元，合计1600元</t>
  </si>
  <si>
    <t>杜书海</t>
  </si>
  <si>
    <t>沙发和茶几1500元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</si>
</sst>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indexed="8"/>
      <name val="宋体"/>
      <charset val="134"/>
    </font>
    <font>
      <sz val="11"/>
      <name val="宋体"/>
      <charset val="134"/>
    </font>
    <font>
      <sz val="14"/>
      <name val="仿宋_GB2312"/>
      <charset val="134"/>
    </font>
    <font>
      <b/>
      <sz val="12"/>
      <name val="宋体"/>
      <charset val="134"/>
      <scheme val="minor"/>
    </font>
    <font>
      <b/>
      <sz val="14"/>
      <name val="黑体"/>
      <charset val="134"/>
    </font>
    <font>
      <sz val="12"/>
      <name val="宋体"/>
      <charset val="134"/>
      <scheme val="minor"/>
    </font>
    <font>
      <sz val="12"/>
      <name val="宋体"/>
      <charset val="134"/>
    </font>
    <font>
      <sz val="16"/>
      <name val="黑体"/>
      <charset val="134"/>
    </font>
    <font>
      <sz val="26"/>
      <name val="方正小标宋简体"/>
      <charset val="134"/>
    </font>
    <font>
      <sz val="12"/>
      <color rgb="FF000000"/>
      <name val="宋体"/>
      <charset val="134"/>
    </font>
    <font>
      <sz val="11"/>
      <name val="宋体"/>
      <charset val="134"/>
      <scheme val="minor"/>
    </font>
    <font>
      <sz val="11"/>
      <color rgb="FF000000"/>
      <name val="宋体"/>
      <charset val="134"/>
    </font>
    <font>
      <b/>
      <sz val="14"/>
      <color theme="1"/>
      <name val="黑体"/>
      <charset val="134"/>
    </font>
    <font>
      <sz val="16"/>
      <name val="宋体"/>
      <charset val="134"/>
    </font>
    <font>
      <sz val="11"/>
      <color theme="1"/>
      <name val="宋体"/>
      <charset val="0"/>
      <scheme val="minor"/>
    </font>
    <font>
      <sz val="11"/>
      <color theme="1"/>
      <name val="宋体"/>
      <charset val="134"/>
      <scheme val="minor"/>
    </font>
    <font>
      <sz val="11"/>
      <color theme="0"/>
      <name val="宋体"/>
      <charset val="0"/>
      <scheme val="minor"/>
    </font>
    <font>
      <sz val="11"/>
      <color rgb="FF3F3F76"/>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xf numFmtId="42" fontId="15" fillId="0" borderId="0" applyFont="0" applyFill="0" applyBorder="0" applyAlignment="0" applyProtection="0">
      <alignment vertical="center"/>
    </xf>
    <xf numFmtId="0" fontId="14" fillId="6" borderId="0" applyNumberFormat="0" applyBorder="0" applyAlignment="0" applyProtection="0">
      <alignment vertical="center"/>
    </xf>
    <xf numFmtId="0" fontId="17" fillId="9" borderId="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4" fillId="3" borderId="0" applyNumberFormat="0" applyBorder="0" applyAlignment="0" applyProtection="0">
      <alignment vertical="center"/>
    </xf>
    <xf numFmtId="0" fontId="19" fillId="10" borderId="0" applyNumberFormat="0" applyBorder="0" applyAlignment="0" applyProtection="0">
      <alignment vertical="center"/>
    </xf>
    <xf numFmtId="43" fontId="15" fillId="0" borderId="0" applyFont="0" applyFill="0" applyBorder="0" applyAlignment="0" applyProtection="0">
      <alignment vertical="center"/>
    </xf>
    <xf numFmtId="0" fontId="16" fillId="11" borderId="0" applyNumberFormat="0" applyBorder="0" applyAlignment="0" applyProtection="0">
      <alignment vertical="center"/>
    </xf>
    <xf numFmtId="0" fontId="21" fillId="0" borderId="0" applyNumberFormat="0" applyFill="0" applyBorder="0" applyAlignment="0" applyProtection="0">
      <alignment vertical="center"/>
    </xf>
    <xf numFmtId="9" fontId="15" fillId="0" borderId="0" applyFont="0" applyFill="0" applyBorder="0" applyAlignment="0" applyProtection="0">
      <alignment vertical="center"/>
    </xf>
    <xf numFmtId="0" fontId="22" fillId="0" borderId="0" applyNumberFormat="0" applyFill="0" applyBorder="0" applyAlignment="0" applyProtection="0">
      <alignment vertical="center"/>
    </xf>
    <xf numFmtId="0" fontId="15" fillId="8" borderId="5" applyNumberFormat="0" applyFont="0" applyAlignment="0" applyProtection="0">
      <alignment vertical="center"/>
    </xf>
    <xf numFmtId="0" fontId="16" fillId="14" borderId="0" applyNumberFormat="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18" fillId="0" borderId="7" applyNumberFormat="0" applyFill="0" applyAlignment="0" applyProtection="0">
      <alignment vertical="center"/>
    </xf>
    <xf numFmtId="0" fontId="16" fillId="15" borderId="0" applyNumberFormat="0" applyBorder="0" applyAlignment="0" applyProtection="0">
      <alignment vertical="center"/>
    </xf>
    <xf numFmtId="0" fontId="20" fillId="0" borderId="8" applyNumberFormat="0" applyFill="0" applyAlignment="0" applyProtection="0">
      <alignment vertical="center"/>
    </xf>
    <xf numFmtId="0" fontId="16" fillId="12" borderId="0" applyNumberFormat="0" applyBorder="0" applyAlignment="0" applyProtection="0">
      <alignment vertical="center"/>
    </xf>
    <xf numFmtId="0" fontId="28" fillId="17" borderId="10" applyNumberFormat="0" applyAlignment="0" applyProtection="0">
      <alignment vertical="center"/>
    </xf>
    <xf numFmtId="0" fontId="29" fillId="17" borderId="6" applyNumberFormat="0" applyAlignment="0" applyProtection="0">
      <alignment vertical="center"/>
    </xf>
    <xf numFmtId="0" fontId="30" fillId="20" borderId="11" applyNumberFormat="0" applyAlignment="0" applyProtection="0">
      <alignment vertical="center"/>
    </xf>
    <xf numFmtId="0" fontId="14" fillId="21" borderId="0" applyNumberFormat="0" applyBorder="0" applyAlignment="0" applyProtection="0">
      <alignment vertical="center"/>
    </xf>
    <xf numFmtId="0" fontId="16" fillId="23" borderId="0" applyNumberFormat="0" applyBorder="0" applyAlignment="0" applyProtection="0">
      <alignment vertical="center"/>
    </xf>
    <xf numFmtId="0" fontId="27" fillId="0" borderId="9" applyNumberFormat="0" applyFill="0" applyAlignment="0" applyProtection="0">
      <alignment vertical="center"/>
    </xf>
    <xf numFmtId="0" fontId="31" fillId="0" borderId="12" applyNumberFormat="0" applyFill="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14" fillId="27" borderId="0" applyNumberFormat="0" applyBorder="0" applyAlignment="0" applyProtection="0">
      <alignment vertical="center"/>
    </xf>
    <xf numFmtId="0" fontId="16" fillId="16"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6" borderId="0" applyNumberFormat="0" applyBorder="0" applyAlignment="0" applyProtection="0">
      <alignment vertical="center"/>
    </xf>
    <xf numFmtId="0" fontId="14" fillId="29"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6" fillId="22" borderId="0" applyNumberFormat="0" applyBorder="0" applyAlignment="0" applyProtection="0">
      <alignment vertical="center"/>
    </xf>
    <xf numFmtId="0" fontId="14" fillId="28" borderId="0" applyNumberFormat="0" applyBorder="0" applyAlignment="0" applyProtection="0">
      <alignment vertical="center"/>
    </xf>
    <xf numFmtId="0" fontId="16" fillId="13" borderId="0" applyNumberFormat="0" applyBorder="0" applyAlignment="0" applyProtection="0">
      <alignment vertical="center"/>
    </xf>
    <xf numFmtId="0" fontId="16" fillId="30" borderId="0" applyNumberFormat="0" applyBorder="0" applyAlignment="0" applyProtection="0">
      <alignment vertical="center"/>
    </xf>
    <xf numFmtId="0" fontId="14" fillId="31" borderId="0" applyNumberFormat="0" applyBorder="0" applyAlignment="0" applyProtection="0">
      <alignment vertical="center"/>
    </xf>
    <xf numFmtId="0" fontId="16" fillId="32" borderId="0" applyNumberFormat="0" applyBorder="0" applyAlignment="0" applyProtection="0">
      <alignment vertical="center"/>
    </xf>
    <xf numFmtId="0" fontId="0" fillId="0" borderId="0"/>
  </cellStyleXfs>
  <cellXfs count="42">
    <xf numFmtId="0" fontId="0" fillId="0" borderId="0" xfId="0"/>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horizontal="center"/>
    </xf>
    <xf numFmtId="0" fontId="5" fillId="0" borderId="0" xfId="0" applyFont="1" applyFill="1" applyAlignment="1">
      <alignment vertical="center" wrapText="1"/>
    </xf>
    <xf numFmtId="0" fontId="6"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xf numFmtId="0" fontId="7" fillId="0" borderId="0" xfId="0" applyFont="1" applyFill="1" applyAlignment="1">
      <alignment horizontal="left" vertical="center" wrapText="1"/>
    </xf>
    <xf numFmtId="0" fontId="8"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1"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6" fillId="0" borderId="0" xfId="0" applyFont="1" applyFill="1"/>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2" fillId="0" borderId="0" xfId="0" applyFont="1" applyFill="1" applyAlignment="1">
      <alignment horizontal="center"/>
    </xf>
    <xf numFmtId="0" fontId="13" fillId="0" borderId="0" xfId="0" applyFont="1" applyFill="1" applyAlignment="1">
      <alignment horizontal="left"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49" applyFont="1" applyFill="1" applyBorder="1" applyAlignment="1">
      <alignment horizontal="center" vertical="center" wrapText="1"/>
    </xf>
    <xf numFmtId="0" fontId="12"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B16"/>
  <sheetViews>
    <sheetView tabSelected="1" zoomScale="90" zoomScaleNormal="90" workbookViewId="0">
      <pane ySplit="5" topLeftCell="A6" activePane="bottomLeft" state="frozen"/>
      <selection/>
      <selection pane="bottomLeft" activeCell="N5" sqref="N5"/>
    </sheetView>
  </sheetViews>
  <sheetFormatPr defaultColWidth="9" defaultRowHeight="13.5"/>
  <cols>
    <col min="1" max="1" width="7.21666666666667" style="7" customWidth="1"/>
    <col min="2" max="2" width="39.8583333333333" style="1" customWidth="1"/>
    <col min="3" max="3" width="12.6333333333333" style="1" customWidth="1"/>
    <col min="4" max="4" width="10.8333333333333" style="1" customWidth="1"/>
    <col min="5" max="5" width="12.2166666666667" style="1" customWidth="1"/>
    <col min="6" max="6" width="71.1083333333333" style="1" customWidth="1"/>
    <col min="7" max="7" width="18.8833333333333" style="1" customWidth="1"/>
    <col min="8" max="8" width="13.0583333333333" style="1" customWidth="1"/>
    <col min="9" max="9" width="19.1583333333333" style="1" customWidth="1"/>
    <col min="10" max="236" width="9" style="1"/>
    <col min="237" max="16384" width="9" style="8"/>
  </cols>
  <sheetData>
    <row r="1" ht="22" customHeight="1" spans="1:4">
      <c r="A1" s="9" t="s">
        <v>0</v>
      </c>
      <c r="B1" s="9"/>
      <c r="C1" s="37"/>
      <c r="D1" s="37"/>
    </row>
    <row r="2" s="1" customFormat="1" ht="40" customHeight="1" spans="1:9">
      <c r="A2" s="10" t="s">
        <v>1</v>
      </c>
      <c r="B2" s="10"/>
      <c r="C2" s="10"/>
      <c r="D2" s="10"/>
      <c r="E2" s="10"/>
      <c r="F2" s="10"/>
      <c r="G2" s="10"/>
      <c r="H2" s="10"/>
      <c r="I2" s="10"/>
    </row>
    <row r="3" s="2" customFormat="1" ht="27" customHeight="1" spans="1:9">
      <c r="A3" s="11"/>
      <c r="B3" s="11"/>
      <c r="C3" s="11"/>
      <c r="D3" s="11"/>
      <c r="E3" s="11"/>
      <c r="F3" s="11"/>
      <c r="G3" s="11"/>
      <c r="H3" s="11"/>
      <c r="I3" s="11"/>
    </row>
    <row r="4" s="3" customFormat="1" ht="28" customHeight="1" spans="1:10">
      <c r="A4" s="12" t="s">
        <v>2</v>
      </c>
      <c r="B4" s="12" t="s">
        <v>3</v>
      </c>
      <c r="C4" s="12" t="s">
        <v>4</v>
      </c>
      <c r="D4" s="12" t="s">
        <v>5</v>
      </c>
      <c r="E4" s="12" t="s">
        <v>6</v>
      </c>
      <c r="F4" s="12" t="s">
        <v>7</v>
      </c>
      <c r="G4" s="12" t="s">
        <v>8</v>
      </c>
      <c r="H4" s="12"/>
      <c r="I4" s="13" t="s">
        <v>9</v>
      </c>
      <c r="J4" s="30"/>
    </row>
    <row r="5" s="3" customFormat="1" ht="36.95" customHeight="1" spans="1:10">
      <c r="A5" s="12"/>
      <c r="B5" s="12"/>
      <c r="C5" s="12"/>
      <c r="D5" s="12"/>
      <c r="E5" s="12"/>
      <c r="F5" s="12"/>
      <c r="G5" s="12" t="s">
        <v>10</v>
      </c>
      <c r="H5" s="12" t="s">
        <v>11</v>
      </c>
      <c r="I5" s="14"/>
      <c r="J5" s="30"/>
    </row>
    <row r="6" s="36" customFormat="1" ht="31" customHeight="1" spans="1:236">
      <c r="A6" s="38"/>
      <c r="B6" s="38" t="s">
        <v>12</v>
      </c>
      <c r="C6" s="38"/>
      <c r="D6" s="38" t="s">
        <v>13</v>
      </c>
      <c r="E6" s="38" t="s">
        <v>14</v>
      </c>
      <c r="F6" s="38" t="s">
        <v>11</v>
      </c>
      <c r="G6" s="38">
        <v>498955</v>
      </c>
      <c r="H6" s="38">
        <f>SUM(H7:H16)</f>
        <v>498955</v>
      </c>
      <c r="I6" s="38">
        <f>SUM(I7:I16)</f>
        <v>498955</v>
      </c>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row>
    <row r="7" s="5" customFormat="1" ht="45" customHeight="1" spans="1:9">
      <c r="A7" s="19">
        <v>1</v>
      </c>
      <c r="B7" s="19" t="s">
        <v>15</v>
      </c>
      <c r="C7" s="18" t="s">
        <v>16</v>
      </c>
      <c r="D7" s="18" t="s">
        <v>17</v>
      </c>
      <c r="E7" s="18">
        <v>14</v>
      </c>
      <c r="F7" s="39" t="s">
        <v>18</v>
      </c>
      <c r="G7" s="18">
        <v>81847</v>
      </c>
      <c r="H7" s="18">
        <v>126247</v>
      </c>
      <c r="I7" s="18">
        <v>126247</v>
      </c>
    </row>
    <row r="8" s="5" customFormat="1" ht="40" customHeight="1" spans="1:9">
      <c r="A8" s="29"/>
      <c r="B8" s="29"/>
      <c r="C8" s="18" t="s">
        <v>16</v>
      </c>
      <c r="D8" s="18" t="s">
        <v>19</v>
      </c>
      <c r="E8" s="18">
        <v>5</v>
      </c>
      <c r="F8" s="39" t="s">
        <v>20</v>
      </c>
      <c r="G8" s="18">
        <v>44400</v>
      </c>
      <c r="H8" s="18"/>
      <c r="I8" s="18"/>
    </row>
    <row r="9" s="5" customFormat="1" ht="54" customHeight="1" spans="1:9">
      <c r="A9" s="19">
        <v>2</v>
      </c>
      <c r="B9" s="19" t="s">
        <v>21</v>
      </c>
      <c r="C9" s="18" t="s">
        <v>22</v>
      </c>
      <c r="D9" s="18" t="s">
        <v>23</v>
      </c>
      <c r="E9" s="18">
        <v>7</v>
      </c>
      <c r="F9" s="39" t="s">
        <v>24</v>
      </c>
      <c r="G9" s="18">
        <v>61300</v>
      </c>
      <c r="H9" s="18">
        <v>68100</v>
      </c>
      <c r="I9" s="18">
        <v>68100</v>
      </c>
    </row>
    <row r="10" s="5" customFormat="1" ht="38" customHeight="1" spans="1:9">
      <c r="A10" s="29"/>
      <c r="B10" s="29"/>
      <c r="C10" s="18" t="s">
        <v>22</v>
      </c>
      <c r="D10" s="18" t="s">
        <v>25</v>
      </c>
      <c r="E10" s="18">
        <v>3</v>
      </c>
      <c r="F10" s="39" t="s">
        <v>26</v>
      </c>
      <c r="G10" s="18">
        <v>6800</v>
      </c>
      <c r="H10" s="18"/>
      <c r="I10" s="18"/>
    </row>
    <row r="11" s="5" customFormat="1" ht="55" customHeight="1" spans="1:9">
      <c r="A11" s="18">
        <v>3</v>
      </c>
      <c r="B11" s="18" t="s">
        <v>27</v>
      </c>
      <c r="C11" s="18" t="s">
        <v>28</v>
      </c>
      <c r="D11" s="18" t="s">
        <v>29</v>
      </c>
      <c r="E11" s="18">
        <v>7</v>
      </c>
      <c r="F11" s="39" t="s">
        <v>30</v>
      </c>
      <c r="G11" s="18">
        <v>52000</v>
      </c>
      <c r="H11" s="18">
        <v>78000</v>
      </c>
      <c r="I11" s="18">
        <v>78000</v>
      </c>
    </row>
    <row r="12" s="5" customFormat="1" ht="55" customHeight="1" spans="1:9">
      <c r="A12" s="18">
        <v>4</v>
      </c>
      <c r="B12" s="18" t="s">
        <v>31</v>
      </c>
      <c r="C12" s="18" t="s">
        <v>32</v>
      </c>
      <c r="D12" s="18" t="s">
        <v>33</v>
      </c>
      <c r="E12" s="18">
        <v>15</v>
      </c>
      <c r="F12" s="39" t="s">
        <v>34</v>
      </c>
      <c r="G12" s="18">
        <v>26000</v>
      </c>
      <c r="H12" s="18"/>
      <c r="I12" s="18"/>
    </row>
    <row r="13" s="5" customFormat="1" ht="72" customHeight="1" spans="1:9">
      <c r="A13" s="18">
        <v>5</v>
      </c>
      <c r="B13" s="18" t="s">
        <v>35</v>
      </c>
      <c r="C13" s="18" t="s">
        <v>36</v>
      </c>
      <c r="D13" s="18" t="s">
        <v>37</v>
      </c>
      <c r="E13" s="18">
        <v>8</v>
      </c>
      <c r="F13" s="39" t="s">
        <v>38</v>
      </c>
      <c r="G13" s="18">
        <v>4300</v>
      </c>
      <c r="H13" s="18">
        <v>4300</v>
      </c>
      <c r="I13" s="18">
        <v>4300</v>
      </c>
    </row>
    <row r="14" s="5" customFormat="1" ht="57" customHeight="1" spans="1:9">
      <c r="A14" s="18">
        <v>6</v>
      </c>
      <c r="B14" s="18" t="s">
        <v>39</v>
      </c>
      <c r="C14" s="18" t="s">
        <v>16</v>
      </c>
      <c r="D14" s="18" t="s">
        <v>40</v>
      </c>
      <c r="E14" s="18">
        <v>16</v>
      </c>
      <c r="F14" s="39" t="s">
        <v>41</v>
      </c>
      <c r="G14" s="18">
        <v>139228</v>
      </c>
      <c r="H14" s="18">
        <v>139228</v>
      </c>
      <c r="I14" s="18">
        <v>139228</v>
      </c>
    </row>
    <row r="15" s="5" customFormat="1" ht="64" customHeight="1" spans="1:9">
      <c r="A15" s="19">
        <v>7</v>
      </c>
      <c r="B15" s="19" t="s">
        <v>42</v>
      </c>
      <c r="C15" s="19" t="s">
        <v>28</v>
      </c>
      <c r="D15" s="19" t="s">
        <v>43</v>
      </c>
      <c r="E15" s="18">
        <v>33</v>
      </c>
      <c r="F15" s="39" t="s">
        <v>44</v>
      </c>
      <c r="G15" s="40">
        <v>28080</v>
      </c>
      <c r="H15" s="40">
        <v>83080</v>
      </c>
      <c r="I15" s="40">
        <v>83080</v>
      </c>
    </row>
    <row r="16" s="5" customFormat="1" ht="73" customHeight="1" spans="1:9">
      <c r="A16" s="29"/>
      <c r="B16" s="29"/>
      <c r="C16" s="29"/>
      <c r="D16" s="29"/>
      <c r="E16" s="18">
        <v>1</v>
      </c>
      <c r="F16" s="39" t="s">
        <v>45</v>
      </c>
      <c r="G16" s="18">
        <v>55000</v>
      </c>
      <c r="H16" s="40"/>
      <c r="I16" s="40"/>
    </row>
  </sheetData>
  <autoFilter ref="A5:IB16">
    <extLst/>
  </autoFilter>
  <mergeCells count="28">
    <mergeCell ref="A1:B1"/>
    <mergeCell ref="A2:I2"/>
    <mergeCell ref="A3:C3"/>
    <mergeCell ref="G3:I3"/>
    <mergeCell ref="G4:H4"/>
    <mergeCell ref="A4:A5"/>
    <mergeCell ref="A7:A8"/>
    <mergeCell ref="A9:A10"/>
    <mergeCell ref="A15:A16"/>
    <mergeCell ref="B4:B5"/>
    <mergeCell ref="B7:B8"/>
    <mergeCell ref="B9:B10"/>
    <mergeCell ref="B15:B16"/>
    <mergeCell ref="C4:C5"/>
    <mergeCell ref="C15:C16"/>
    <mergeCell ref="D4:D5"/>
    <mergeCell ref="D15:D16"/>
    <mergeCell ref="E4:E5"/>
    <mergeCell ref="F4:F5"/>
    <mergeCell ref="H7:H8"/>
    <mergeCell ref="H9:H10"/>
    <mergeCell ref="H11:H12"/>
    <mergeCell ref="H15:H16"/>
    <mergeCell ref="I4:I5"/>
    <mergeCell ref="I7:I8"/>
    <mergeCell ref="I9:I10"/>
    <mergeCell ref="I11:I12"/>
    <mergeCell ref="I15:I16"/>
  </mergeCells>
  <printOptions horizontalCentered="1"/>
  <pageMargins left="0" right="0" top="0.550694444444444" bottom="0.393055555555556" header="0.511805555555556" footer="0.393055555555556"/>
  <pageSetup paperSize="9" scale="7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95"/>
  <sheetViews>
    <sheetView view="pageBreakPreview" zoomScaleNormal="90" zoomScaleSheetLayoutView="100" workbookViewId="0">
      <pane ySplit="5" topLeftCell="A12" activePane="bottomLeft" state="frozen"/>
      <selection/>
      <selection pane="bottomLeft" activeCell="A2" sqref="A2:L2"/>
    </sheetView>
  </sheetViews>
  <sheetFormatPr defaultColWidth="9" defaultRowHeight="13.5"/>
  <cols>
    <col min="1" max="1" width="6.10833333333333" style="7" customWidth="1"/>
    <col min="2" max="2" width="16.525" style="7" customWidth="1"/>
    <col min="3" max="3" width="14.575" style="7" customWidth="1"/>
    <col min="4" max="4" width="13.6333333333333" style="1" customWidth="1"/>
    <col min="5" max="5" width="7.94166666666667" style="1" customWidth="1"/>
    <col min="6" max="6" width="8.18333333333333" style="1" customWidth="1"/>
    <col min="7" max="7" width="78.8583333333333" style="1" customWidth="1"/>
    <col min="8" max="9" width="12.075" style="1" customWidth="1"/>
    <col min="10" max="11" width="13.0583333333333" style="1" customWidth="1"/>
    <col min="12" max="12" width="13.6083333333333" style="1" customWidth="1"/>
    <col min="13" max="240" width="9" style="1"/>
    <col min="241" max="16384" width="9" style="8"/>
  </cols>
  <sheetData>
    <row r="1" ht="27" customHeight="1" spans="1:5">
      <c r="A1" s="9" t="s">
        <v>46</v>
      </c>
      <c r="B1" s="9"/>
      <c r="C1" s="9"/>
      <c r="D1" s="9"/>
      <c r="E1" s="9"/>
    </row>
    <row r="2" s="1" customFormat="1" ht="46" customHeight="1" spans="1:12">
      <c r="A2" s="10" t="s">
        <v>47</v>
      </c>
      <c r="B2" s="10"/>
      <c r="C2" s="10"/>
      <c r="D2" s="10"/>
      <c r="E2" s="10"/>
      <c r="F2" s="10"/>
      <c r="G2" s="10"/>
      <c r="H2" s="10"/>
      <c r="I2" s="10"/>
      <c r="J2" s="10"/>
      <c r="K2" s="10"/>
      <c r="L2" s="10"/>
    </row>
    <row r="3" s="2" customFormat="1" ht="31" customHeight="1" spans="1:12">
      <c r="A3" s="11"/>
      <c r="B3" s="11"/>
      <c r="C3" s="11"/>
      <c r="D3" s="11"/>
      <c r="E3" s="11"/>
      <c r="F3" s="11"/>
      <c r="G3" s="11"/>
      <c r="H3" s="11"/>
      <c r="I3" s="11"/>
      <c r="J3" s="11" t="s">
        <v>48</v>
      </c>
      <c r="K3" s="11"/>
      <c r="L3" s="11"/>
    </row>
    <row r="4" s="3" customFormat="1" ht="24" customHeight="1" spans="1:13">
      <c r="A4" s="12" t="s">
        <v>2</v>
      </c>
      <c r="B4" s="13" t="s">
        <v>3</v>
      </c>
      <c r="C4" s="12" t="s">
        <v>49</v>
      </c>
      <c r="D4" s="12" t="s">
        <v>50</v>
      </c>
      <c r="E4" s="13" t="s">
        <v>51</v>
      </c>
      <c r="F4" s="12" t="s">
        <v>52</v>
      </c>
      <c r="G4" s="12" t="s">
        <v>7</v>
      </c>
      <c r="H4" s="12" t="s">
        <v>53</v>
      </c>
      <c r="I4" s="12" t="s">
        <v>54</v>
      </c>
      <c r="J4" s="12" t="s">
        <v>55</v>
      </c>
      <c r="K4" s="12"/>
      <c r="L4" s="12" t="s">
        <v>56</v>
      </c>
      <c r="M4" s="30"/>
    </row>
    <row r="5" s="3" customFormat="1" ht="36.95" customHeight="1" spans="1:13">
      <c r="A5" s="12"/>
      <c r="B5" s="14"/>
      <c r="C5" s="12"/>
      <c r="D5" s="12"/>
      <c r="E5" s="14"/>
      <c r="F5" s="12"/>
      <c r="G5" s="12"/>
      <c r="H5" s="12"/>
      <c r="I5" s="12"/>
      <c r="J5" s="12" t="s">
        <v>57</v>
      </c>
      <c r="K5" s="12" t="s">
        <v>58</v>
      </c>
      <c r="L5" s="12"/>
      <c r="M5" s="30"/>
    </row>
    <row r="6" s="4" customFormat="1" ht="22" customHeight="1" spans="1:240">
      <c r="A6" s="15"/>
      <c r="B6" s="15"/>
      <c r="C6" s="15"/>
      <c r="D6" s="15" t="s">
        <v>14</v>
      </c>
      <c r="E6" s="16"/>
      <c r="F6" s="15"/>
      <c r="G6" s="17" t="s">
        <v>11</v>
      </c>
      <c r="H6" s="15">
        <f t="shared" ref="H6:K6" si="0">SUM(H7:H95)</f>
        <v>654322</v>
      </c>
      <c r="I6" s="15">
        <f t="shared" si="0"/>
        <v>136367</v>
      </c>
      <c r="J6" s="15">
        <f t="shared" si="0"/>
        <v>19000</v>
      </c>
      <c r="K6" s="15">
        <f t="shared" si="0"/>
        <v>498955</v>
      </c>
      <c r="L6" s="15"/>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row>
    <row r="7" s="5" customFormat="1" ht="31" customHeight="1" spans="1:12">
      <c r="A7" s="18">
        <v>1</v>
      </c>
      <c r="B7" s="19" t="s">
        <v>15</v>
      </c>
      <c r="C7" s="20" t="s">
        <v>59</v>
      </c>
      <c r="D7" s="21" t="s">
        <v>60</v>
      </c>
      <c r="E7" s="21" t="s">
        <v>61</v>
      </c>
      <c r="F7" s="22" t="s">
        <v>62</v>
      </c>
      <c r="G7" s="23" t="s">
        <v>63</v>
      </c>
      <c r="H7" s="22">
        <f>6888+2000+400</f>
        <v>9288</v>
      </c>
      <c r="I7" s="22">
        <v>5000</v>
      </c>
      <c r="J7" s="22">
        <v>5000</v>
      </c>
      <c r="K7" s="22">
        <v>81847</v>
      </c>
      <c r="L7" s="22" t="s">
        <v>64</v>
      </c>
    </row>
    <row r="8" s="5" customFormat="1" ht="31" customHeight="1" spans="1:12">
      <c r="A8" s="18">
        <v>2</v>
      </c>
      <c r="B8" s="24"/>
      <c r="C8" s="25"/>
      <c r="D8" s="21" t="s">
        <v>65</v>
      </c>
      <c r="E8" s="21" t="s">
        <v>61</v>
      </c>
      <c r="F8" s="22" t="s">
        <v>62</v>
      </c>
      <c r="G8" s="23" t="s">
        <v>66</v>
      </c>
      <c r="H8" s="22">
        <f>9964+2000+400</f>
        <v>12364</v>
      </c>
      <c r="I8" s="22"/>
      <c r="J8" s="22"/>
      <c r="K8" s="22"/>
      <c r="L8" s="22"/>
    </row>
    <row r="9" s="5" customFormat="1" ht="31" customHeight="1" spans="1:12">
      <c r="A9" s="18">
        <v>3</v>
      </c>
      <c r="B9" s="24"/>
      <c r="C9" s="25"/>
      <c r="D9" s="21" t="s">
        <v>67</v>
      </c>
      <c r="E9" s="21" t="s">
        <v>61</v>
      </c>
      <c r="F9" s="22" t="s">
        <v>62</v>
      </c>
      <c r="G9" s="23" t="s">
        <v>68</v>
      </c>
      <c r="H9" s="22">
        <f>5283+2000+400</f>
        <v>7683</v>
      </c>
      <c r="I9" s="22"/>
      <c r="J9" s="22"/>
      <c r="K9" s="22"/>
      <c r="L9" s="22"/>
    </row>
    <row r="10" s="5" customFormat="1" ht="31" customHeight="1" spans="1:12">
      <c r="A10" s="18">
        <v>4</v>
      </c>
      <c r="B10" s="24"/>
      <c r="C10" s="25"/>
      <c r="D10" s="21" t="s">
        <v>69</v>
      </c>
      <c r="E10" s="21" t="s">
        <v>61</v>
      </c>
      <c r="F10" s="22" t="s">
        <v>62</v>
      </c>
      <c r="G10" s="23" t="s">
        <v>70</v>
      </c>
      <c r="H10" s="22">
        <f>8975</f>
        <v>8975</v>
      </c>
      <c r="I10" s="22"/>
      <c r="J10" s="22"/>
      <c r="K10" s="22"/>
      <c r="L10" s="22"/>
    </row>
    <row r="11" s="5" customFormat="1" ht="31" customHeight="1" spans="1:12">
      <c r="A11" s="18">
        <v>5</v>
      </c>
      <c r="B11" s="24"/>
      <c r="C11" s="25"/>
      <c r="D11" s="26" t="s">
        <v>71</v>
      </c>
      <c r="E11" s="21" t="s">
        <v>61</v>
      </c>
      <c r="F11" s="22" t="s">
        <v>62</v>
      </c>
      <c r="G11" s="23" t="s">
        <v>72</v>
      </c>
      <c r="H11" s="22">
        <v>6940</v>
      </c>
      <c r="I11" s="22"/>
      <c r="J11" s="22"/>
      <c r="K11" s="22"/>
      <c r="L11" s="22"/>
    </row>
    <row r="12" s="5" customFormat="1" ht="31" customHeight="1" spans="1:12">
      <c r="A12" s="18">
        <v>6</v>
      </c>
      <c r="B12" s="24"/>
      <c r="C12" s="25"/>
      <c r="D12" s="21" t="s">
        <v>73</v>
      </c>
      <c r="E12" s="21" t="s">
        <v>61</v>
      </c>
      <c r="F12" s="22" t="s">
        <v>62</v>
      </c>
      <c r="G12" s="23" t="s">
        <v>74</v>
      </c>
      <c r="H12" s="22">
        <v>10232</v>
      </c>
      <c r="I12" s="22"/>
      <c r="J12" s="22"/>
      <c r="K12" s="22"/>
      <c r="L12" s="22"/>
    </row>
    <row r="13" s="5" customFormat="1" ht="31" customHeight="1" spans="1:12">
      <c r="A13" s="18">
        <v>7</v>
      </c>
      <c r="B13" s="24"/>
      <c r="C13" s="25"/>
      <c r="D13" s="21" t="s">
        <v>75</v>
      </c>
      <c r="E13" s="21" t="s">
        <v>61</v>
      </c>
      <c r="F13" s="22" t="s">
        <v>62</v>
      </c>
      <c r="G13" s="23" t="s">
        <v>76</v>
      </c>
      <c r="H13" s="22">
        <f>6508+1300+400</f>
        <v>8208</v>
      </c>
      <c r="I13" s="22"/>
      <c r="J13" s="22"/>
      <c r="K13" s="22"/>
      <c r="L13" s="22"/>
    </row>
    <row r="14" s="5" customFormat="1" ht="31" customHeight="1" spans="1:12">
      <c r="A14" s="18">
        <v>8</v>
      </c>
      <c r="B14" s="24"/>
      <c r="C14" s="25"/>
      <c r="D14" s="22" t="s">
        <v>77</v>
      </c>
      <c r="E14" s="21" t="s">
        <v>61</v>
      </c>
      <c r="F14" s="22" t="s">
        <v>62</v>
      </c>
      <c r="G14" s="23" t="s">
        <v>78</v>
      </c>
      <c r="H14" s="22">
        <f>1870+2000+400+1300</f>
        <v>5570</v>
      </c>
      <c r="I14" s="22"/>
      <c r="J14" s="22"/>
      <c r="K14" s="22"/>
      <c r="L14" s="22"/>
    </row>
    <row r="15" s="5" customFormat="1" ht="31" customHeight="1" spans="1:12">
      <c r="A15" s="18">
        <v>9</v>
      </c>
      <c r="B15" s="24"/>
      <c r="C15" s="25"/>
      <c r="D15" s="22" t="s">
        <v>79</v>
      </c>
      <c r="E15" s="21" t="s">
        <v>61</v>
      </c>
      <c r="F15" s="22" t="s">
        <v>62</v>
      </c>
      <c r="G15" s="23" t="s">
        <v>80</v>
      </c>
      <c r="H15" s="22">
        <f>1650+400</f>
        <v>2050</v>
      </c>
      <c r="I15" s="22"/>
      <c r="J15" s="22"/>
      <c r="K15" s="22"/>
      <c r="L15" s="22"/>
    </row>
    <row r="16" s="5" customFormat="1" ht="31" customHeight="1" spans="1:12">
      <c r="A16" s="18">
        <v>10</v>
      </c>
      <c r="B16" s="24"/>
      <c r="C16" s="25"/>
      <c r="D16" s="22" t="s">
        <v>81</v>
      </c>
      <c r="E16" s="21" t="s">
        <v>61</v>
      </c>
      <c r="F16" s="22" t="s">
        <v>62</v>
      </c>
      <c r="G16" s="23" t="s">
        <v>82</v>
      </c>
      <c r="H16" s="22">
        <f>4927+2000+400</f>
        <v>7327</v>
      </c>
      <c r="I16" s="22"/>
      <c r="J16" s="22"/>
      <c r="K16" s="22"/>
      <c r="L16" s="22"/>
    </row>
    <row r="17" s="5" customFormat="1" ht="31" customHeight="1" spans="1:12">
      <c r="A17" s="18">
        <v>11</v>
      </c>
      <c r="B17" s="24"/>
      <c r="C17" s="25"/>
      <c r="D17" s="27" t="s">
        <v>83</v>
      </c>
      <c r="E17" s="21" t="s">
        <v>61</v>
      </c>
      <c r="F17" s="22" t="s">
        <v>62</v>
      </c>
      <c r="G17" s="23" t="s">
        <v>84</v>
      </c>
      <c r="H17" s="27">
        <f>924+2000+400</f>
        <v>3324</v>
      </c>
      <c r="I17" s="22"/>
      <c r="J17" s="22"/>
      <c r="K17" s="22"/>
      <c r="L17" s="22"/>
    </row>
    <row r="18" s="5" customFormat="1" ht="31" customHeight="1" spans="1:12">
      <c r="A18" s="18">
        <v>12</v>
      </c>
      <c r="B18" s="24"/>
      <c r="C18" s="25"/>
      <c r="D18" s="27" t="s">
        <v>85</v>
      </c>
      <c r="E18" s="21" t="s">
        <v>61</v>
      </c>
      <c r="F18" s="22" t="s">
        <v>62</v>
      </c>
      <c r="G18" s="23" t="s">
        <v>86</v>
      </c>
      <c r="H18" s="27">
        <f>4263</f>
        <v>4263</v>
      </c>
      <c r="I18" s="22"/>
      <c r="J18" s="22"/>
      <c r="K18" s="22"/>
      <c r="L18" s="22"/>
    </row>
    <row r="19" s="5" customFormat="1" ht="31" customHeight="1" spans="1:12">
      <c r="A19" s="18">
        <v>13</v>
      </c>
      <c r="B19" s="24"/>
      <c r="C19" s="25"/>
      <c r="D19" s="27" t="s">
        <v>87</v>
      </c>
      <c r="E19" s="21" t="s">
        <v>61</v>
      </c>
      <c r="F19" s="22" t="s">
        <v>62</v>
      </c>
      <c r="G19" s="23" t="s">
        <v>88</v>
      </c>
      <c r="H19" s="27">
        <v>550</v>
      </c>
      <c r="I19" s="22"/>
      <c r="J19" s="22"/>
      <c r="K19" s="22"/>
      <c r="L19" s="22"/>
    </row>
    <row r="20" s="5" customFormat="1" ht="35" customHeight="1" spans="1:12">
      <c r="A20" s="18">
        <v>14</v>
      </c>
      <c r="B20" s="24"/>
      <c r="C20" s="28"/>
      <c r="D20" s="27" t="s">
        <v>89</v>
      </c>
      <c r="E20" s="21" t="s">
        <v>61</v>
      </c>
      <c r="F20" s="22" t="s">
        <v>62</v>
      </c>
      <c r="G20" s="23" t="s">
        <v>90</v>
      </c>
      <c r="H20" s="27">
        <f>1373+2000+400+1300</f>
        <v>5073</v>
      </c>
      <c r="I20" s="22"/>
      <c r="J20" s="22"/>
      <c r="K20" s="22"/>
      <c r="L20" s="22"/>
    </row>
    <row r="21" s="5" customFormat="1" ht="25" customHeight="1" spans="1:12">
      <c r="A21" s="18">
        <v>15</v>
      </c>
      <c r="B21" s="24"/>
      <c r="C21" s="20" t="s">
        <v>91</v>
      </c>
      <c r="D21" s="22" t="s">
        <v>92</v>
      </c>
      <c r="E21" s="21" t="s">
        <v>61</v>
      </c>
      <c r="F21" s="22">
        <v>1</v>
      </c>
      <c r="G21" s="23" t="s">
        <v>93</v>
      </c>
      <c r="H21" s="22">
        <f>8500+1300+500+2000</f>
        <v>12300</v>
      </c>
      <c r="I21" s="22">
        <v>5000</v>
      </c>
      <c r="J21" s="22">
        <v>5000</v>
      </c>
      <c r="K21" s="22">
        <v>44400</v>
      </c>
      <c r="L21" s="22"/>
    </row>
    <row r="22" s="5" customFormat="1" ht="29" customHeight="1" spans="1:12">
      <c r="A22" s="18">
        <v>16</v>
      </c>
      <c r="B22" s="24"/>
      <c r="C22" s="25"/>
      <c r="D22" s="22" t="s">
        <v>94</v>
      </c>
      <c r="E22" s="21" t="s">
        <v>61</v>
      </c>
      <c r="F22" s="22">
        <v>2</v>
      </c>
      <c r="G22" s="23" t="s">
        <v>95</v>
      </c>
      <c r="H22" s="22">
        <v>6500</v>
      </c>
      <c r="I22" s="22"/>
      <c r="J22" s="22"/>
      <c r="K22" s="22"/>
      <c r="L22" s="22"/>
    </row>
    <row r="23" s="5" customFormat="1" ht="25" customHeight="1" spans="1:12">
      <c r="A23" s="18">
        <v>17</v>
      </c>
      <c r="B23" s="24"/>
      <c r="C23" s="25"/>
      <c r="D23" s="22" t="s">
        <v>96</v>
      </c>
      <c r="E23" s="21" t="s">
        <v>61</v>
      </c>
      <c r="F23" s="22">
        <v>3</v>
      </c>
      <c r="G23" s="23" t="s">
        <v>97</v>
      </c>
      <c r="H23" s="22">
        <f>9600+500</f>
        <v>10100</v>
      </c>
      <c r="I23" s="22"/>
      <c r="J23" s="22"/>
      <c r="K23" s="22"/>
      <c r="L23" s="22"/>
    </row>
    <row r="24" s="5" customFormat="1" ht="29" customHeight="1" spans="1:12">
      <c r="A24" s="18">
        <v>18</v>
      </c>
      <c r="B24" s="24"/>
      <c r="C24" s="25"/>
      <c r="D24" s="22" t="s">
        <v>98</v>
      </c>
      <c r="E24" s="21" t="s">
        <v>61</v>
      </c>
      <c r="F24" s="22">
        <v>4</v>
      </c>
      <c r="G24" s="23" t="s">
        <v>99</v>
      </c>
      <c r="H24" s="22">
        <v>11000</v>
      </c>
      <c r="I24" s="22"/>
      <c r="J24" s="22"/>
      <c r="K24" s="22"/>
      <c r="L24" s="22"/>
    </row>
    <row r="25" s="5" customFormat="1" ht="30" customHeight="1" spans="1:12">
      <c r="A25" s="18">
        <v>19</v>
      </c>
      <c r="B25" s="29"/>
      <c r="C25" s="28"/>
      <c r="D25" s="22" t="s">
        <v>100</v>
      </c>
      <c r="E25" s="21" t="s">
        <v>61</v>
      </c>
      <c r="F25" s="22">
        <v>2</v>
      </c>
      <c r="G25" s="23" t="s">
        <v>101</v>
      </c>
      <c r="H25" s="22">
        <f>12100+1300+500+400+200</f>
        <v>14500</v>
      </c>
      <c r="I25" s="22"/>
      <c r="J25" s="22"/>
      <c r="K25" s="22"/>
      <c r="L25" s="22"/>
    </row>
    <row r="26" s="5" customFormat="1" ht="35" customHeight="1" spans="1:12">
      <c r="A26" s="18">
        <v>20</v>
      </c>
      <c r="B26" s="19" t="s">
        <v>21</v>
      </c>
      <c r="C26" s="20" t="s">
        <v>102</v>
      </c>
      <c r="D26" s="22" t="s">
        <v>103</v>
      </c>
      <c r="E26" s="21" t="s">
        <v>61</v>
      </c>
      <c r="F26" s="22">
        <v>1</v>
      </c>
      <c r="G26" s="23" t="s">
        <v>104</v>
      </c>
      <c r="H26" s="22">
        <v>14000</v>
      </c>
      <c r="I26" s="20">
        <v>0</v>
      </c>
      <c r="J26" s="20">
        <v>0</v>
      </c>
      <c r="K26" s="20">
        <v>68100</v>
      </c>
      <c r="L26" s="22" t="s">
        <v>105</v>
      </c>
    </row>
    <row r="27" s="5" customFormat="1" ht="35" customHeight="1" spans="1:12">
      <c r="A27" s="18">
        <v>21</v>
      </c>
      <c r="B27" s="24"/>
      <c r="C27" s="25"/>
      <c r="D27" s="22" t="s">
        <v>106</v>
      </c>
      <c r="E27" s="21" t="s">
        <v>61</v>
      </c>
      <c r="F27" s="22">
        <v>1</v>
      </c>
      <c r="G27" s="23" t="s">
        <v>107</v>
      </c>
      <c r="H27" s="22">
        <v>28000</v>
      </c>
      <c r="I27" s="25"/>
      <c r="J27" s="25">
        <v>0</v>
      </c>
      <c r="K27" s="25"/>
      <c r="L27" s="22"/>
    </row>
    <row r="28" s="5" customFormat="1" ht="35" customHeight="1" spans="1:12">
      <c r="A28" s="18">
        <v>22</v>
      </c>
      <c r="B28" s="24"/>
      <c r="C28" s="25"/>
      <c r="D28" s="22" t="s">
        <v>108</v>
      </c>
      <c r="E28" s="21" t="s">
        <v>61</v>
      </c>
      <c r="F28" s="22">
        <v>1</v>
      </c>
      <c r="G28" s="23" t="s">
        <v>109</v>
      </c>
      <c r="H28" s="22">
        <v>5000</v>
      </c>
      <c r="I28" s="25"/>
      <c r="J28" s="25">
        <v>0</v>
      </c>
      <c r="K28" s="25"/>
      <c r="L28" s="22"/>
    </row>
    <row r="29" s="5" customFormat="1" ht="35" customHeight="1" spans="1:12">
      <c r="A29" s="18">
        <v>23</v>
      </c>
      <c r="B29" s="24"/>
      <c r="C29" s="25"/>
      <c r="D29" s="22" t="s">
        <v>110</v>
      </c>
      <c r="E29" s="21" t="s">
        <v>61</v>
      </c>
      <c r="F29" s="22">
        <v>5</v>
      </c>
      <c r="G29" s="23" t="s">
        <v>111</v>
      </c>
      <c r="H29" s="22">
        <v>2800</v>
      </c>
      <c r="I29" s="25"/>
      <c r="J29" s="25">
        <v>0</v>
      </c>
      <c r="K29" s="25"/>
      <c r="L29" s="22"/>
    </row>
    <row r="30" s="5" customFormat="1" ht="35" customHeight="1" spans="1:12">
      <c r="A30" s="18">
        <v>24</v>
      </c>
      <c r="B30" s="24"/>
      <c r="C30" s="25"/>
      <c r="D30" s="22" t="s">
        <v>112</v>
      </c>
      <c r="E30" s="21" t="s">
        <v>61</v>
      </c>
      <c r="F30" s="22">
        <v>4</v>
      </c>
      <c r="G30" s="23" t="s">
        <v>113</v>
      </c>
      <c r="H30" s="22">
        <v>4000</v>
      </c>
      <c r="I30" s="25"/>
      <c r="J30" s="25">
        <v>0</v>
      </c>
      <c r="K30" s="25"/>
      <c r="L30" s="22"/>
    </row>
    <row r="31" s="5" customFormat="1" ht="35" customHeight="1" spans="1:12">
      <c r="A31" s="18">
        <v>25</v>
      </c>
      <c r="B31" s="24"/>
      <c r="C31" s="25"/>
      <c r="D31" s="22" t="s">
        <v>114</v>
      </c>
      <c r="E31" s="21" t="s">
        <v>61</v>
      </c>
      <c r="F31" s="22">
        <v>1</v>
      </c>
      <c r="G31" s="23" t="s">
        <v>115</v>
      </c>
      <c r="H31" s="22">
        <v>3500</v>
      </c>
      <c r="I31" s="25"/>
      <c r="J31" s="25">
        <v>0</v>
      </c>
      <c r="K31" s="25"/>
      <c r="L31" s="22"/>
    </row>
    <row r="32" s="5" customFormat="1" ht="35" customHeight="1" spans="1:12">
      <c r="A32" s="18">
        <v>26</v>
      </c>
      <c r="B32" s="24"/>
      <c r="C32" s="28"/>
      <c r="D32" s="22" t="s">
        <v>116</v>
      </c>
      <c r="E32" s="21" t="s">
        <v>61</v>
      </c>
      <c r="F32" s="22">
        <v>2</v>
      </c>
      <c r="G32" s="23" t="s">
        <v>117</v>
      </c>
      <c r="H32" s="22">
        <v>4000</v>
      </c>
      <c r="I32" s="25"/>
      <c r="J32" s="25">
        <v>0</v>
      </c>
      <c r="K32" s="25"/>
      <c r="L32" s="22"/>
    </row>
    <row r="33" s="5" customFormat="1" ht="35" customHeight="1" spans="1:12">
      <c r="A33" s="18">
        <v>27</v>
      </c>
      <c r="B33" s="24"/>
      <c r="C33" s="20" t="s">
        <v>118</v>
      </c>
      <c r="D33" s="22" t="s">
        <v>119</v>
      </c>
      <c r="E33" s="21" t="s">
        <v>61</v>
      </c>
      <c r="F33" s="22">
        <v>4</v>
      </c>
      <c r="G33" s="23" t="s">
        <v>120</v>
      </c>
      <c r="H33" s="22">
        <v>2000</v>
      </c>
      <c r="I33" s="25"/>
      <c r="J33" s="25">
        <v>0</v>
      </c>
      <c r="K33" s="25"/>
      <c r="L33" s="22"/>
    </row>
    <row r="34" s="5" customFormat="1" ht="35" customHeight="1" spans="1:12">
      <c r="A34" s="18">
        <v>28</v>
      </c>
      <c r="B34" s="24"/>
      <c r="C34" s="25"/>
      <c r="D34" s="22" t="s">
        <v>121</v>
      </c>
      <c r="E34" s="21" t="s">
        <v>61</v>
      </c>
      <c r="F34" s="22">
        <v>1</v>
      </c>
      <c r="G34" s="23" t="s">
        <v>122</v>
      </c>
      <c r="H34" s="22">
        <v>2800</v>
      </c>
      <c r="I34" s="25"/>
      <c r="J34" s="25">
        <v>0</v>
      </c>
      <c r="K34" s="25"/>
      <c r="L34" s="22"/>
    </row>
    <row r="35" s="5" customFormat="1" ht="35" customHeight="1" spans="1:12">
      <c r="A35" s="18">
        <v>29</v>
      </c>
      <c r="B35" s="29"/>
      <c r="C35" s="28"/>
      <c r="D35" s="22" t="s">
        <v>123</v>
      </c>
      <c r="E35" s="21" t="s">
        <v>61</v>
      </c>
      <c r="F35" s="22">
        <v>5</v>
      </c>
      <c r="G35" s="23" t="s">
        <v>120</v>
      </c>
      <c r="H35" s="22">
        <v>2000</v>
      </c>
      <c r="I35" s="28"/>
      <c r="J35" s="28">
        <v>0</v>
      </c>
      <c r="K35" s="28"/>
      <c r="L35" s="22"/>
    </row>
    <row r="36" s="5" customFormat="1" ht="58" customHeight="1" spans="1:12">
      <c r="A36" s="18">
        <v>30</v>
      </c>
      <c r="B36" s="18" t="s">
        <v>27</v>
      </c>
      <c r="C36" s="20" t="s">
        <v>124</v>
      </c>
      <c r="D36" s="22" t="s">
        <v>125</v>
      </c>
      <c r="E36" s="21" t="s">
        <v>61</v>
      </c>
      <c r="F36" s="22">
        <v>2</v>
      </c>
      <c r="G36" s="23" t="s">
        <v>126</v>
      </c>
      <c r="H36" s="22">
        <v>12920</v>
      </c>
      <c r="I36" s="20">
        <v>41859</v>
      </c>
      <c r="J36" s="20">
        <v>0</v>
      </c>
      <c r="K36" s="20">
        <v>52000</v>
      </c>
      <c r="L36" s="22" t="s">
        <v>127</v>
      </c>
    </row>
    <row r="37" s="5" customFormat="1" ht="58" customHeight="1" spans="1:12">
      <c r="A37" s="18">
        <v>31</v>
      </c>
      <c r="B37" s="18"/>
      <c r="C37" s="25"/>
      <c r="D37" s="22" t="s">
        <v>128</v>
      </c>
      <c r="E37" s="21" t="s">
        <v>61</v>
      </c>
      <c r="F37" s="22">
        <v>1</v>
      </c>
      <c r="G37" s="23" t="s">
        <v>129</v>
      </c>
      <c r="H37" s="22">
        <v>23000</v>
      </c>
      <c r="I37" s="25"/>
      <c r="J37" s="25"/>
      <c r="K37" s="25"/>
      <c r="L37" s="22"/>
    </row>
    <row r="38" s="5" customFormat="1" ht="36" customHeight="1" spans="1:12">
      <c r="A38" s="18">
        <v>32</v>
      </c>
      <c r="B38" s="18"/>
      <c r="C38" s="25"/>
      <c r="D38" s="22" t="s">
        <v>130</v>
      </c>
      <c r="E38" s="21" t="s">
        <v>61</v>
      </c>
      <c r="F38" s="22">
        <v>1</v>
      </c>
      <c r="G38" s="23" t="s">
        <v>131</v>
      </c>
      <c r="H38" s="22">
        <v>6440</v>
      </c>
      <c r="I38" s="25"/>
      <c r="J38" s="25"/>
      <c r="K38" s="25"/>
      <c r="L38" s="22"/>
    </row>
    <row r="39" s="5" customFormat="1" ht="28" customHeight="1" spans="1:12">
      <c r="A39" s="18">
        <v>33</v>
      </c>
      <c r="B39" s="18"/>
      <c r="C39" s="25"/>
      <c r="D39" s="22" t="s">
        <v>132</v>
      </c>
      <c r="E39" s="21" t="s">
        <v>61</v>
      </c>
      <c r="F39" s="22">
        <v>1</v>
      </c>
      <c r="G39" s="23" t="s">
        <v>133</v>
      </c>
      <c r="H39" s="22">
        <v>2859</v>
      </c>
      <c r="I39" s="25"/>
      <c r="J39" s="25"/>
      <c r="K39" s="25"/>
      <c r="L39" s="22"/>
    </row>
    <row r="40" s="5" customFormat="1" ht="30" customHeight="1" spans="1:12">
      <c r="A40" s="18">
        <v>34</v>
      </c>
      <c r="B40" s="18"/>
      <c r="C40" s="25"/>
      <c r="D40" s="22" t="s">
        <v>134</v>
      </c>
      <c r="E40" s="21" t="s">
        <v>61</v>
      </c>
      <c r="F40" s="22">
        <v>1</v>
      </c>
      <c r="G40" s="23" t="s">
        <v>135</v>
      </c>
      <c r="H40" s="22">
        <v>2200</v>
      </c>
      <c r="I40" s="25"/>
      <c r="J40" s="25"/>
      <c r="K40" s="25"/>
      <c r="L40" s="22"/>
    </row>
    <row r="41" s="5" customFormat="1" ht="65" customHeight="1" spans="1:12">
      <c r="A41" s="18">
        <v>35</v>
      </c>
      <c r="B41" s="18"/>
      <c r="C41" s="25"/>
      <c r="D41" s="22" t="s">
        <v>136</v>
      </c>
      <c r="E41" s="21" t="s">
        <v>61</v>
      </c>
      <c r="F41" s="22">
        <v>1</v>
      </c>
      <c r="G41" s="23" t="s">
        <v>137</v>
      </c>
      <c r="H41" s="22">
        <v>22440</v>
      </c>
      <c r="I41" s="25"/>
      <c r="J41" s="25"/>
      <c r="K41" s="25"/>
      <c r="L41" s="22"/>
    </row>
    <row r="42" s="5" customFormat="1" ht="34" customHeight="1" spans="1:12">
      <c r="A42" s="18">
        <v>36</v>
      </c>
      <c r="B42" s="18"/>
      <c r="C42" s="28"/>
      <c r="D42" s="22" t="s">
        <v>138</v>
      </c>
      <c r="E42" s="21" t="s">
        <v>61</v>
      </c>
      <c r="F42" s="22">
        <v>1</v>
      </c>
      <c r="G42" s="23" t="s">
        <v>139</v>
      </c>
      <c r="H42" s="22">
        <v>24000</v>
      </c>
      <c r="I42" s="28"/>
      <c r="J42" s="28"/>
      <c r="K42" s="28"/>
      <c r="L42" s="22"/>
    </row>
    <row r="43" s="5" customFormat="1" ht="28" customHeight="1" spans="1:12">
      <c r="A43" s="18">
        <v>37</v>
      </c>
      <c r="B43" s="19" t="s">
        <v>31</v>
      </c>
      <c r="C43" s="20" t="s">
        <v>140</v>
      </c>
      <c r="D43" s="22" t="s">
        <v>141</v>
      </c>
      <c r="E43" s="21" t="s">
        <v>61</v>
      </c>
      <c r="F43" s="22">
        <v>2</v>
      </c>
      <c r="G43" s="23" t="s">
        <v>142</v>
      </c>
      <c r="H43" s="22">
        <v>35000</v>
      </c>
      <c r="I43" s="22">
        <v>9000</v>
      </c>
      <c r="J43" s="22">
        <v>0</v>
      </c>
      <c r="K43" s="22">
        <v>26000</v>
      </c>
      <c r="L43" s="20" t="s">
        <v>143</v>
      </c>
    </row>
    <row r="44" s="5" customFormat="1" ht="28" customHeight="1" spans="1:12">
      <c r="A44" s="18">
        <v>38</v>
      </c>
      <c r="B44" s="24"/>
      <c r="C44" s="25"/>
      <c r="D44" s="22" t="s">
        <v>144</v>
      </c>
      <c r="E44" s="21" t="s">
        <v>61</v>
      </c>
      <c r="F44" s="22">
        <v>3</v>
      </c>
      <c r="G44" s="23" t="s">
        <v>145</v>
      </c>
      <c r="H44" s="22"/>
      <c r="I44" s="22"/>
      <c r="J44" s="22"/>
      <c r="K44" s="22"/>
      <c r="L44" s="25"/>
    </row>
    <row r="45" s="5" customFormat="1" ht="28" customHeight="1" spans="1:12">
      <c r="A45" s="18">
        <v>39</v>
      </c>
      <c r="B45" s="24"/>
      <c r="C45" s="25"/>
      <c r="D45" s="22" t="s">
        <v>146</v>
      </c>
      <c r="E45" s="21" t="s">
        <v>61</v>
      </c>
      <c r="F45" s="22">
        <v>2</v>
      </c>
      <c r="G45" s="23" t="s">
        <v>147</v>
      </c>
      <c r="H45" s="22"/>
      <c r="I45" s="22"/>
      <c r="J45" s="22"/>
      <c r="K45" s="22"/>
      <c r="L45" s="25"/>
    </row>
    <row r="46" s="5" customFormat="1" ht="28" customHeight="1" spans="1:12">
      <c r="A46" s="18">
        <v>40</v>
      </c>
      <c r="B46" s="24"/>
      <c r="C46" s="25"/>
      <c r="D46" s="22" t="s">
        <v>148</v>
      </c>
      <c r="E46" s="21" t="s">
        <v>61</v>
      </c>
      <c r="F46" s="22">
        <v>3</v>
      </c>
      <c r="G46" s="23" t="s">
        <v>149</v>
      </c>
      <c r="H46" s="22"/>
      <c r="I46" s="22"/>
      <c r="J46" s="22"/>
      <c r="K46" s="22"/>
      <c r="L46" s="25"/>
    </row>
    <row r="47" s="5" customFormat="1" ht="28" customHeight="1" spans="1:12">
      <c r="A47" s="18">
        <v>41</v>
      </c>
      <c r="B47" s="24"/>
      <c r="C47" s="25"/>
      <c r="D47" s="22" t="s">
        <v>150</v>
      </c>
      <c r="E47" s="21" t="s">
        <v>61</v>
      </c>
      <c r="F47" s="22">
        <v>1</v>
      </c>
      <c r="G47" s="23" t="s">
        <v>149</v>
      </c>
      <c r="H47" s="22"/>
      <c r="I47" s="22"/>
      <c r="J47" s="22"/>
      <c r="K47" s="22"/>
      <c r="L47" s="25"/>
    </row>
    <row r="48" s="5" customFormat="1" ht="28" customHeight="1" spans="1:12">
      <c r="A48" s="18">
        <v>42</v>
      </c>
      <c r="B48" s="24"/>
      <c r="C48" s="25"/>
      <c r="D48" s="22" t="s">
        <v>151</v>
      </c>
      <c r="E48" s="21" t="s">
        <v>61</v>
      </c>
      <c r="F48" s="22">
        <v>7</v>
      </c>
      <c r="G48" s="23" t="s">
        <v>149</v>
      </c>
      <c r="H48" s="22"/>
      <c r="I48" s="22"/>
      <c r="J48" s="22"/>
      <c r="K48" s="22"/>
      <c r="L48" s="25"/>
    </row>
    <row r="49" s="5" customFormat="1" ht="28" customHeight="1" spans="1:12">
      <c r="A49" s="18">
        <v>43</v>
      </c>
      <c r="B49" s="24"/>
      <c r="C49" s="25"/>
      <c r="D49" s="22" t="s">
        <v>152</v>
      </c>
      <c r="E49" s="21" t="s">
        <v>61</v>
      </c>
      <c r="F49" s="22">
        <v>2</v>
      </c>
      <c r="G49" s="23" t="s">
        <v>149</v>
      </c>
      <c r="H49" s="22"/>
      <c r="I49" s="22"/>
      <c r="J49" s="22"/>
      <c r="K49" s="22"/>
      <c r="L49" s="25"/>
    </row>
    <row r="50" s="5" customFormat="1" ht="28" customHeight="1" spans="1:12">
      <c r="A50" s="18">
        <v>44</v>
      </c>
      <c r="B50" s="24"/>
      <c r="C50" s="25"/>
      <c r="D50" s="22" t="s">
        <v>153</v>
      </c>
      <c r="E50" s="21" t="s">
        <v>61</v>
      </c>
      <c r="F50" s="22">
        <v>2</v>
      </c>
      <c r="G50" s="23" t="s">
        <v>149</v>
      </c>
      <c r="H50" s="22"/>
      <c r="I50" s="22"/>
      <c r="J50" s="22"/>
      <c r="K50" s="22"/>
      <c r="L50" s="25"/>
    </row>
    <row r="51" s="5" customFormat="1" ht="28" customHeight="1" spans="1:12">
      <c r="A51" s="18">
        <v>45</v>
      </c>
      <c r="B51" s="24"/>
      <c r="C51" s="25"/>
      <c r="D51" s="22" t="s">
        <v>154</v>
      </c>
      <c r="E51" s="21" t="s">
        <v>61</v>
      </c>
      <c r="F51" s="22">
        <v>3</v>
      </c>
      <c r="G51" s="23" t="s">
        <v>149</v>
      </c>
      <c r="H51" s="22"/>
      <c r="I51" s="22"/>
      <c r="J51" s="22"/>
      <c r="K51" s="22"/>
      <c r="L51" s="25"/>
    </row>
    <row r="52" s="6" customFormat="1" ht="28" customHeight="1" spans="1:241">
      <c r="A52" s="18">
        <v>46</v>
      </c>
      <c r="B52" s="24"/>
      <c r="C52" s="25"/>
      <c r="D52" s="22" t="s">
        <v>155</v>
      </c>
      <c r="E52" s="21" t="s">
        <v>61</v>
      </c>
      <c r="F52" s="22">
        <v>3</v>
      </c>
      <c r="G52" s="23" t="s">
        <v>149</v>
      </c>
      <c r="H52" s="22"/>
      <c r="I52" s="22"/>
      <c r="J52" s="22"/>
      <c r="K52" s="22"/>
      <c r="L52" s="25"/>
      <c r="IG52" s="32"/>
    </row>
    <row r="53" ht="28" customHeight="1" spans="1:12">
      <c r="A53" s="18">
        <v>47</v>
      </c>
      <c r="B53" s="24"/>
      <c r="C53" s="25"/>
      <c r="D53" s="22" t="s">
        <v>156</v>
      </c>
      <c r="E53" s="21" t="s">
        <v>61</v>
      </c>
      <c r="F53" s="22">
        <v>4</v>
      </c>
      <c r="G53" s="23" t="s">
        <v>149</v>
      </c>
      <c r="H53" s="22"/>
      <c r="I53" s="22"/>
      <c r="J53" s="22"/>
      <c r="K53" s="22"/>
      <c r="L53" s="25"/>
    </row>
    <row r="54" ht="28" customHeight="1" spans="1:12">
      <c r="A54" s="18">
        <v>48</v>
      </c>
      <c r="B54" s="24"/>
      <c r="C54" s="25"/>
      <c r="D54" s="22" t="s">
        <v>157</v>
      </c>
      <c r="E54" s="21" t="s">
        <v>61</v>
      </c>
      <c r="F54" s="22">
        <v>1</v>
      </c>
      <c r="G54" s="23" t="s">
        <v>149</v>
      </c>
      <c r="H54" s="22"/>
      <c r="I54" s="22"/>
      <c r="J54" s="22"/>
      <c r="K54" s="22"/>
      <c r="L54" s="25"/>
    </row>
    <row r="55" ht="28" customHeight="1" spans="1:12">
      <c r="A55" s="18">
        <v>49</v>
      </c>
      <c r="B55" s="24"/>
      <c r="C55" s="25"/>
      <c r="D55" s="22" t="s">
        <v>158</v>
      </c>
      <c r="E55" s="21" t="s">
        <v>61</v>
      </c>
      <c r="F55" s="22">
        <v>4</v>
      </c>
      <c r="G55" s="23" t="s">
        <v>149</v>
      </c>
      <c r="H55" s="22"/>
      <c r="I55" s="22"/>
      <c r="J55" s="22"/>
      <c r="K55" s="22"/>
      <c r="L55" s="25"/>
    </row>
    <row r="56" ht="28" customHeight="1" spans="1:12">
      <c r="A56" s="18">
        <v>50</v>
      </c>
      <c r="B56" s="24"/>
      <c r="C56" s="25"/>
      <c r="D56" s="22" t="s">
        <v>159</v>
      </c>
      <c r="E56" s="21" t="s">
        <v>61</v>
      </c>
      <c r="F56" s="22">
        <v>5</v>
      </c>
      <c r="G56" s="23" t="s">
        <v>149</v>
      </c>
      <c r="H56" s="22"/>
      <c r="I56" s="22"/>
      <c r="J56" s="22"/>
      <c r="K56" s="22"/>
      <c r="L56" s="25"/>
    </row>
    <row r="57" ht="28" customHeight="1" spans="1:12">
      <c r="A57" s="18">
        <v>51</v>
      </c>
      <c r="B57" s="29"/>
      <c r="C57" s="28"/>
      <c r="D57" s="22" t="s">
        <v>160</v>
      </c>
      <c r="E57" s="21" t="s">
        <v>61</v>
      </c>
      <c r="F57" s="22">
        <v>1</v>
      </c>
      <c r="G57" s="23" t="s">
        <v>161</v>
      </c>
      <c r="H57" s="22"/>
      <c r="I57" s="22"/>
      <c r="J57" s="22"/>
      <c r="K57" s="22"/>
      <c r="L57" s="28"/>
    </row>
    <row r="58" ht="28" customHeight="1" spans="1:12">
      <c r="A58" s="18">
        <v>52</v>
      </c>
      <c r="B58" s="18" t="s">
        <v>35</v>
      </c>
      <c r="C58" s="27" t="s">
        <v>162</v>
      </c>
      <c r="D58" s="22" t="s">
        <v>163</v>
      </c>
      <c r="E58" s="21" t="s">
        <v>61</v>
      </c>
      <c r="F58" s="22">
        <v>6</v>
      </c>
      <c r="G58" s="23" t="s">
        <v>164</v>
      </c>
      <c r="H58" s="22">
        <v>1980</v>
      </c>
      <c r="I58" s="20">
        <v>5856</v>
      </c>
      <c r="J58" s="20">
        <v>0</v>
      </c>
      <c r="K58" s="20">
        <v>4300</v>
      </c>
      <c r="L58" s="27" t="s">
        <v>165</v>
      </c>
    </row>
    <row r="59" ht="28" customHeight="1" spans="1:12">
      <c r="A59" s="18">
        <v>53</v>
      </c>
      <c r="B59" s="18"/>
      <c r="C59" s="27"/>
      <c r="D59" s="22" t="s">
        <v>166</v>
      </c>
      <c r="E59" s="21" t="s">
        <v>61</v>
      </c>
      <c r="F59" s="22">
        <v>1</v>
      </c>
      <c r="G59" s="23" t="s">
        <v>167</v>
      </c>
      <c r="H59" s="22">
        <v>3768</v>
      </c>
      <c r="I59" s="25"/>
      <c r="J59" s="25"/>
      <c r="K59" s="25"/>
      <c r="L59" s="27"/>
    </row>
    <row r="60" ht="28" customHeight="1" spans="1:12">
      <c r="A60" s="18">
        <v>54</v>
      </c>
      <c r="B60" s="18"/>
      <c r="C60" s="27"/>
      <c r="D60" s="22" t="s">
        <v>168</v>
      </c>
      <c r="E60" s="21" t="s">
        <v>61</v>
      </c>
      <c r="F60" s="22">
        <v>1</v>
      </c>
      <c r="G60" s="23" t="s">
        <v>169</v>
      </c>
      <c r="H60" s="22">
        <v>1480</v>
      </c>
      <c r="I60" s="25"/>
      <c r="J60" s="25"/>
      <c r="K60" s="25"/>
      <c r="L60" s="27"/>
    </row>
    <row r="61" ht="28" customHeight="1" spans="1:12">
      <c r="A61" s="18">
        <v>55</v>
      </c>
      <c r="B61" s="18"/>
      <c r="C61" s="27"/>
      <c r="D61" s="22" t="s">
        <v>170</v>
      </c>
      <c r="E61" s="21" t="s">
        <v>61</v>
      </c>
      <c r="F61" s="22">
        <v>3</v>
      </c>
      <c r="G61" s="23" t="s">
        <v>171</v>
      </c>
      <c r="H61" s="22">
        <v>380</v>
      </c>
      <c r="I61" s="25"/>
      <c r="J61" s="25"/>
      <c r="K61" s="25"/>
      <c r="L61" s="27"/>
    </row>
    <row r="62" ht="28" customHeight="1" spans="1:12">
      <c r="A62" s="18">
        <v>56</v>
      </c>
      <c r="B62" s="18"/>
      <c r="C62" s="27"/>
      <c r="D62" s="22" t="s">
        <v>172</v>
      </c>
      <c r="E62" s="21" t="s">
        <v>61</v>
      </c>
      <c r="F62" s="22">
        <v>3</v>
      </c>
      <c r="G62" s="23" t="s">
        <v>173</v>
      </c>
      <c r="H62" s="22">
        <v>500</v>
      </c>
      <c r="I62" s="25"/>
      <c r="J62" s="25"/>
      <c r="K62" s="25"/>
      <c r="L62" s="27"/>
    </row>
    <row r="63" ht="28" customHeight="1" spans="1:12">
      <c r="A63" s="18">
        <v>57</v>
      </c>
      <c r="B63" s="18"/>
      <c r="C63" s="27"/>
      <c r="D63" s="22" t="s">
        <v>174</v>
      </c>
      <c r="E63" s="21" t="s">
        <v>61</v>
      </c>
      <c r="F63" s="22">
        <v>3</v>
      </c>
      <c r="G63" s="23" t="s">
        <v>175</v>
      </c>
      <c r="H63" s="22">
        <v>890</v>
      </c>
      <c r="I63" s="25"/>
      <c r="J63" s="25"/>
      <c r="K63" s="25"/>
      <c r="L63" s="27"/>
    </row>
    <row r="64" ht="28" customHeight="1" spans="1:12">
      <c r="A64" s="18">
        <v>58</v>
      </c>
      <c r="B64" s="18"/>
      <c r="C64" s="27"/>
      <c r="D64" s="22" t="s">
        <v>176</v>
      </c>
      <c r="E64" s="21" t="s">
        <v>61</v>
      </c>
      <c r="F64" s="22">
        <v>1</v>
      </c>
      <c r="G64" s="23" t="s">
        <v>177</v>
      </c>
      <c r="H64" s="22">
        <v>758</v>
      </c>
      <c r="I64" s="25"/>
      <c r="J64" s="25"/>
      <c r="K64" s="25"/>
      <c r="L64" s="27"/>
    </row>
    <row r="65" ht="28" customHeight="1" spans="1:12">
      <c r="A65" s="18">
        <v>59</v>
      </c>
      <c r="B65" s="18"/>
      <c r="C65" s="27"/>
      <c r="D65" s="22" t="s">
        <v>178</v>
      </c>
      <c r="E65" s="21" t="s">
        <v>61</v>
      </c>
      <c r="F65" s="22">
        <v>1</v>
      </c>
      <c r="G65" s="23" t="s">
        <v>179</v>
      </c>
      <c r="H65" s="22">
        <v>400</v>
      </c>
      <c r="I65" s="28"/>
      <c r="J65" s="28"/>
      <c r="K65" s="28"/>
      <c r="L65" s="27"/>
    </row>
    <row r="66" ht="40" customHeight="1" spans="1:12">
      <c r="A66" s="18">
        <v>60</v>
      </c>
      <c r="B66" s="19" t="s">
        <v>39</v>
      </c>
      <c r="C66" s="33" t="s">
        <v>180</v>
      </c>
      <c r="D66" s="22" t="s">
        <v>181</v>
      </c>
      <c r="E66" s="21" t="s">
        <v>61</v>
      </c>
      <c r="F66" s="22">
        <v>3</v>
      </c>
      <c r="G66" s="23" t="s">
        <v>182</v>
      </c>
      <c r="H66" s="22">
        <v>12000</v>
      </c>
      <c r="I66" s="20">
        <v>26012</v>
      </c>
      <c r="J66" s="20">
        <v>0</v>
      </c>
      <c r="K66" s="20">
        <v>139228</v>
      </c>
      <c r="L66" s="33" t="s">
        <v>183</v>
      </c>
    </row>
    <row r="67" ht="40" customHeight="1" spans="1:12">
      <c r="A67" s="18">
        <v>61</v>
      </c>
      <c r="B67" s="24"/>
      <c r="C67" s="34"/>
      <c r="D67" s="22" t="s">
        <v>184</v>
      </c>
      <c r="E67" s="21" t="s">
        <v>61</v>
      </c>
      <c r="F67" s="22">
        <v>3</v>
      </c>
      <c r="G67" s="23" t="s">
        <v>185</v>
      </c>
      <c r="H67" s="22">
        <v>7560</v>
      </c>
      <c r="I67" s="25"/>
      <c r="J67" s="25"/>
      <c r="K67" s="25"/>
      <c r="L67" s="34"/>
    </row>
    <row r="68" ht="40" customHeight="1" spans="1:12">
      <c r="A68" s="18">
        <v>62</v>
      </c>
      <c r="B68" s="24"/>
      <c r="C68" s="34"/>
      <c r="D68" s="22" t="s">
        <v>186</v>
      </c>
      <c r="E68" s="21" t="s">
        <v>61</v>
      </c>
      <c r="F68" s="22">
        <v>4</v>
      </c>
      <c r="G68" s="23" t="s">
        <v>187</v>
      </c>
      <c r="H68" s="22">
        <v>8304</v>
      </c>
      <c r="I68" s="25"/>
      <c r="J68" s="25"/>
      <c r="K68" s="25"/>
      <c r="L68" s="34"/>
    </row>
    <row r="69" ht="40" customHeight="1" spans="1:12">
      <c r="A69" s="18">
        <v>63</v>
      </c>
      <c r="B69" s="24"/>
      <c r="C69" s="34"/>
      <c r="D69" s="22" t="s">
        <v>188</v>
      </c>
      <c r="E69" s="21" t="s">
        <v>61</v>
      </c>
      <c r="F69" s="22">
        <v>3</v>
      </c>
      <c r="G69" s="23" t="s">
        <v>189</v>
      </c>
      <c r="H69" s="22">
        <v>11760</v>
      </c>
      <c r="I69" s="25"/>
      <c r="J69" s="25"/>
      <c r="K69" s="25"/>
      <c r="L69" s="34"/>
    </row>
    <row r="70" ht="40" customHeight="1" spans="1:12">
      <c r="A70" s="18">
        <v>64</v>
      </c>
      <c r="B70" s="24"/>
      <c r="C70" s="34"/>
      <c r="D70" s="22" t="s">
        <v>190</v>
      </c>
      <c r="E70" s="21" t="s">
        <v>61</v>
      </c>
      <c r="F70" s="22">
        <v>1</v>
      </c>
      <c r="G70" s="23" t="s">
        <v>191</v>
      </c>
      <c r="H70" s="22">
        <v>9300</v>
      </c>
      <c r="I70" s="25"/>
      <c r="J70" s="25"/>
      <c r="K70" s="25"/>
      <c r="L70" s="34"/>
    </row>
    <row r="71" ht="40" customHeight="1" spans="1:12">
      <c r="A71" s="18">
        <v>65</v>
      </c>
      <c r="B71" s="24"/>
      <c r="C71" s="34"/>
      <c r="D71" s="22" t="s">
        <v>192</v>
      </c>
      <c r="E71" s="21" t="s">
        <v>61</v>
      </c>
      <c r="F71" s="22">
        <v>1</v>
      </c>
      <c r="G71" s="23" t="s">
        <v>193</v>
      </c>
      <c r="H71" s="22">
        <v>6732</v>
      </c>
      <c r="I71" s="25"/>
      <c r="J71" s="25"/>
      <c r="K71" s="25"/>
      <c r="L71" s="34"/>
    </row>
    <row r="72" ht="40" customHeight="1" spans="1:12">
      <c r="A72" s="18">
        <v>66</v>
      </c>
      <c r="B72" s="24"/>
      <c r="C72" s="34"/>
      <c r="D72" s="22" t="s">
        <v>194</v>
      </c>
      <c r="E72" s="21" t="s">
        <v>61</v>
      </c>
      <c r="F72" s="22">
        <v>2</v>
      </c>
      <c r="G72" s="23" t="s">
        <v>195</v>
      </c>
      <c r="H72" s="22">
        <v>19680</v>
      </c>
      <c r="I72" s="25"/>
      <c r="J72" s="25"/>
      <c r="K72" s="25"/>
      <c r="L72" s="34"/>
    </row>
    <row r="73" ht="40" customHeight="1" spans="1:12">
      <c r="A73" s="18">
        <v>67</v>
      </c>
      <c r="B73" s="24"/>
      <c r="C73" s="34"/>
      <c r="D73" s="22" t="s">
        <v>196</v>
      </c>
      <c r="E73" s="21" t="s">
        <v>61</v>
      </c>
      <c r="F73" s="22">
        <v>3</v>
      </c>
      <c r="G73" s="23" t="s">
        <v>197</v>
      </c>
      <c r="H73" s="22">
        <v>48000</v>
      </c>
      <c r="I73" s="25"/>
      <c r="J73" s="25"/>
      <c r="K73" s="25"/>
      <c r="L73" s="34"/>
    </row>
    <row r="74" ht="40" customHeight="1" spans="1:12">
      <c r="A74" s="18">
        <v>68</v>
      </c>
      <c r="B74" s="24"/>
      <c r="C74" s="34"/>
      <c r="D74" s="22" t="s">
        <v>198</v>
      </c>
      <c r="E74" s="21" t="s">
        <v>61</v>
      </c>
      <c r="F74" s="22">
        <v>1</v>
      </c>
      <c r="G74" s="23" t="s">
        <v>199</v>
      </c>
      <c r="H74" s="22">
        <v>4200</v>
      </c>
      <c r="I74" s="25"/>
      <c r="J74" s="25"/>
      <c r="K74" s="25"/>
      <c r="L74" s="34"/>
    </row>
    <row r="75" ht="40" customHeight="1" spans="1:12">
      <c r="A75" s="18">
        <v>69</v>
      </c>
      <c r="B75" s="24"/>
      <c r="C75" s="34"/>
      <c r="D75" s="22" t="s">
        <v>200</v>
      </c>
      <c r="E75" s="21" t="s">
        <v>61</v>
      </c>
      <c r="F75" s="22">
        <v>1</v>
      </c>
      <c r="G75" s="23" t="s">
        <v>201</v>
      </c>
      <c r="H75" s="22">
        <v>6432</v>
      </c>
      <c r="I75" s="25"/>
      <c r="J75" s="25"/>
      <c r="K75" s="25"/>
      <c r="L75" s="34"/>
    </row>
    <row r="76" ht="40" customHeight="1" spans="1:12">
      <c r="A76" s="18">
        <v>70</v>
      </c>
      <c r="B76" s="24"/>
      <c r="C76" s="34"/>
      <c r="D76" s="22" t="s">
        <v>202</v>
      </c>
      <c r="E76" s="21" t="s">
        <v>61</v>
      </c>
      <c r="F76" s="22">
        <v>1</v>
      </c>
      <c r="G76" s="23" t="s">
        <v>203</v>
      </c>
      <c r="H76" s="22">
        <v>9312</v>
      </c>
      <c r="I76" s="25"/>
      <c r="J76" s="25"/>
      <c r="K76" s="25"/>
      <c r="L76" s="34"/>
    </row>
    <row r="77" ht="40" customHeight="1" spans="1:12">
      <c r="A77" s="18">
        <v>71</v>
      </c>
      <c r="B77" s="24"/>
      <c r="C77" s="34"/>
      <c r="D77" s="22" t="s">
        <v>204</v>
      </c>
      <c r="E77" s="21" t="s">
        <v>61</v>
      </c>
      <c r="F77" s="22">
        <v>5</v>
      </c>
      <c r="G77" s="23" t="s">
        <v>205</v>
      </c>
      <c r="H77" s="22">
        <v>3000</v>
      </c>
      <c r="I77" s="25"/>
      <c r="J77" s="25"/>
      <c r="K77" s="25"/>
      <c r="L77" s="34"/>
    </row>
    <row r="78" ht="40" customHeight="1" spans="1:12">
      <c r="A78" s="18">
        <v>72</v>
      </c>
      <c r="B78" s="24"/>
      <c r="C78" s="34"/>
      <c r="D78" s="22" t="s">
        <v>206</v>
      </c>
      <c r="E78" s="21" t="s">
        <v>61</v>
      </c>
      <c r="F78" s="22">
        <v>1</v>
      </c>
      <c r="G78" s="23" t="s">
        <v>205</v>
      </c>
      <c r="H78" s="22">
        <v>4800</v>
      </c>
      <c r="I78" s="25"/>
      <c r="J78" s="25"/>
      <c r="K78" s="25"/>
      <c r="L78" s="34"/>
    </row>
    <row r="79" ht="40" customHeight="1" spans="1:12">
      <c r="A79" s="18">
        <v>73</v>
      </c>
      <c r="B79" s="24"/>
      <c r="C79" s="34"/>
      <c r="D79" s="22" t="s">
        <v>207</v>
      </c>
      <c r="E79" s="21" t="s">
        <v>61</v>
      </c>
      <c r="F79" s="22">
        <v>4</v>
      </c>
      <c r="G79" s="23" t="s">
        <v>208</v>
      </c>
      <c r="H79" s="22">
        <v>7200</v>
      </c>
      <c r="I79" s="25"/>
      <c r="J79" s="25"/>
      <c r="K79" s="25"/>
      <c r="L79" s="34"/>
    </row>
    <row r="80" ht="40" customHeight="1" spans="1:12">
      <c r="A80" s="18">
        <v>74</v>
      </c>
      <c r="B80" s="24"/>
      <c r="C80" s="34"/>
      <c r="D80" s="22" t="s">
        <v>209</v>
      </c>
      <c r="E80" s="21" t="s">
        <v>61</v>
      </c>
      <c r="F80" s="22">
        <v>5</v>
      </c>
      <c r="G80" s="23" t="s">
        <v>205</v>
      </c>
      <c r="H80" s="22">
        <v>6000</v>
      </c>
      <c r="I80" s="25"/>
      <c r="J80" s="25"/>
      <c r="K80" s="25"/>
      <c r="L80" s="34"/>
    </row>
    <row r="81" ht="40" customHeight="1" spans="1:12">
      <c r="A81" s="18">
        <v>75</v>
      </c>
      <c r="B81" s="29"/>
      <c r="C81" s="35"/>
      <c r="D81" s="22" t="s">
        <v>210</v>
      </c>
      <c r="E81" s="21" t="s">
        <v>61</v>
      </c>
      <c r="F81" s="22">
        <v>3</v>
      </c>
      <c r="G81" s="23" t="s">
        <v>211</v>
      </c>
      <c r="H81" s="22">
        <v>960</v>
      </c>
      <c r="I81" s="28"/>
      <c r="J81" s="28"/>
      <c r="K81" s="28"/>
      <c r="L81" s="35"/>
    </row>
    <row r="82" ht="45" customHeight="1" spans="1:12">
      <c r="A82" s="18">
        <v>76</v>
      </c>
      <c r="B82" s="19" t="s">
        <v>42</v>
      </c>
      <c r="C82" s="33" t="s">
        <v>212</v>
      </c>
      <c r="D82" s="22" t="s">
        <v>213</v>
      </c>
      <c r="E82" s="21" t="s">
        <v>61</v>
      </c>
      <c r="F82" s="22">
        <v>3</v>
      </c>
      <c r="G82" s="23" t="s">
        <v>214</v>
      </c>
      <c r="H82" s="22">
        <v>56500</v>
      </c>
      <c r="I82" s="20">
        <v>43640</v>
      </c>
      <c r="J82" s="20">
        <v>9000</v>
      </c>
      <c r="K82" s="20">
        <v>83080</v>
      </c>
      <c r="L82" s="20" t="s">
        <v>215</v>
      </c>
    </row>
    <row r="83" ht="45" customHeight="1" spans="1:12">
      <c r="A83" s="18">
        <v>77</v>
      </c>
      <c r="B83" s="24"/>
      <c r="C83" s="34"/>
      <c r="D83" s="22" t="s">
        <v>216</v>
      </c>
      <c r="E83" s="21" t="s">
        <v>61</v>
      </c>
      <c r="F83" s="22">
        <v>2</v>
      </c>
      <c r="G83" s="23" t="s">
        <v>217</v>
      </c>
      <c r="H83" s="22">
        <v>12600</v>
      </c>
      <c r="I83" s="25"/>
      <c r="J83" s="25"/>
      <c r="K83" s="25"/>
      <c r="L83" s="25"/>
    </row>
    <row r="84" ht="45" customHeight="1" spans="1:12">
      <c r="A84" s="18">
        <v>78</v>
      </c>
      <c r="B84" s="24"/>
      <c r="C84" s="34"/>
      <c r="D84" s="22" t="s">
        <v>218</v>
      </c>
      <c r="E84" s="21" t="s">
        <v>61</v>
      </c>
      <c r="F84" s="22">
        <v>2</v>
      </c>
      <c r="G84" s="23" t="s">
        <v>219</v>
      </c>
      <c r="H84" s="22">
        <v>14540</v>
      </c>
      <c r="I84" s="25"/>
      <c r="J84" s="25"/>
      <c r="K84" s="25"/>
      <c r="L84" s="25"/>
    </row>
    <row r="85" ht="45" customHeight="1" spans="1:12">
      <c r="A85" s="18">
        <v>79</v>
      </c>
      <c r="B85" s="24"/>
      <c r="C85" s="34"/>
      <c r="D85" s="22" t="s">
        <v>220</v>
      </c>
      <c r="E85" s="21" t="s">
        <v>61</v>
      </c>
      <c r="F85" s="22">
        <v>2</v>
      </c>
      <c r="G85" s="23" t="s">
        <v>221</v>
      </c>
      <c r="H85" s="22">
        <v>8600</v>
      </c>
      <c r="I85" s="25"/>
      <c r="J85" s="25"/>
      <c r="K85" s="25"/>
      <c r="L85" s="25"/>
    </row>
    <row r="86" ht="45" customHeight="1" spans="1:12">
      <c r="A86" s="18">
        <v>80</v>
      </c>
      <c r="B86" s="24"/>
      <c r="C86" s="34"/>
      <c r="D86" s="22" t="s">
        <v>222</v>
      </c>
      <c r="E86" s="21" t="s">
        <v>61</v>
      </c>
      <c r="F86" s="22">
        <v>1</v>
      </c>
      <c r="G86" s="23" t="s">
        <v>223</v>
      </c>
      <c r="H86" s="22">
        <v>6500</v>
      </c>
      <c r="I86" s="25"/>
      <c r="J86" s="25"/>
      <c r="K86" s="25"/>
      <c r="L86" s="25"/>
    </row>
    <row r="87" ht="45" customHeight="1" spans="1:12">
      <c r="A87" s="18">
        <v>81</v>
      </c>
      <c r="B87" s="24"/>
      <c r="C87" s="34"/>
      <c r="D87" s="22" t="s">
        <v>224</v>
      </c>
      <c r="E87" s="21" t="s">
        <v>61</v>
      </c>
      <c r="F87" s="22">
        <v>1</v>
      </c>
      <c r="G87" s="23" t="s">
        <v>225</v>
      </c>
      <c r="H87" s="22">
        <v>9640</v>
      </c>
      <c r="I87" s="25"/>
      <c r="J87" s="25"/>
      <c r="K87" s="25"/>
      <c r="L87" s="25"/>
    </row>
    <row r="88" ht="45" customHeight="1" spans="1:12">
      <c r="A88" s="18">
        <v>82</v>
      </c>
      <c r="B88" s="24"/>
      <c r="C88" s="34"/>
      <c r="D88" s="22" t="s">
        <v>226</v>
      </c>
      <c r="E88" s="21" t="s">
        <v>61</v>
      </c>
      <c r="F88" s="22">
        <v>1</v>
      </c>
      <c r="G88" s="23" t="s">
        <v>227</v>
      </c>
      <c r="H88" s="22">
        <v>740</v>
      </c>
      <c r="I88" s="25"/>
      <c r="J88" s="25"/>
      <c r="K88" s="25"/>
      <c r="L88" s="25"/>
    </row>
    <row r="89" ht="45" customHeight="1" spans="1:12">
      <c r="A89" s="18">
        <v>83</v>
      </c>
      <c r="B89" s="24"/>
      <c r="C89" s="34"/>
      <c r="D89" s="22" t="s">
        <v>228</v>
      </c>
      <c r="E89" s="21" t="s">
        <v>61</v>
      </c>
      <c r="F89" s="22">
        <v>1</v>
      </c>
      <c r="G89" s="23" t="s">
        <v>229</v>
      </c>
      <c r="H89" s="22">
        <v>5800</v>
      </c>
      <c r="I89" s="25"/>
      <c r="J89" s="25"/>
      <c r="K89" s="25"/>
      <c r="L89" s="25"/>
    </row>
    <row r="90" ht="45" customHeight="1" spans="1:12">
      <c r="A90" s="18">
        <v>84</v>
      </c>
      <c r="B90" s="24"/>
      <c r="C90" s="34"/>
      <c r="D90" s="22" t="s">
        <v>230</v>
      </c>
      <c r="E90" s="21" t="s">
        <v>61</v>
      </c>
      <c r="F90" s="22">
        <v>2</v>
      </c>
      <c r="G90" s="23" t="s">
        <v>231</v>
      </c>
      <c r="H90" s="22">
        <v>4800</v>
      </c>
      <c r="I90" s="25"/>
      <c r="J90" s="25"/>
      <c r="K90" s="25"/>
      <c r="L90" s="25"/>
    </row>
    <row r="91" ht="45" customHeight="1" spans="1:12">
      <c r="A91" s="18">
        <v>85</v>
      </c>
      <c r="B91" s="24"/>
      <c r="C91" s="34"/>
      <c r="D91" s="22" t="s">
        <v>232</v>
      </c>
      <c r="E91" s="21" t="s">
        <v>61</v>
      </c>
      <c r="F91" s="22">
        <v>3</v>
      </c>
      <c r="G91" s="23" t="s">
        <v>233</v>
      </c>
      <c r="H91" s="22">
        <v>5600</v>
      </c>
      <c r="I91" s="25"/>
      <c r="J91" s="25"/>
      <c r="K91" s="25"/>
      <c r="L91" s="25"/>
    </row>
    <row r="92" ht="45" customHeight="1" spans="1:12">
      <c r="A92" s="18">
        <v>86</v>
      </c>
      <c r="B92" s="24"/>
      <c r="C92" s="34"/>
      <c r="D92" s="22" t="s">
        <v>234</v>
      </c>
      <c r="E92" s="21" t="s">
        <v>61</v>
      </c>
      <c r="F92" s="22">
        <v>2</v>
      </c>
      <c r="G92" s="23" t="s">
        <v>235</v>
      </c>
      <c r="H92" s="22">
        <v>7000</v>
      </c>
      <c r="I92" s="25"/>
      <c r="J92" s="25"/>
      <c r="K92" s="25"/>
      <c r="L92" s="25"/>
    </row>
    <row r="93" ht="45" customHeight="1" spans="1:12">
      <c r="A93" s="18">
        <v>87</v>
      </c>
      <c r="B93" s="24"/>
      <c r="C93" s="34"/>
      <c r="D93" s="22" t="s">
        <v>236</v>
      </c>
      <c r="E93" s="21" t="s">
        <v>61</v>
      </c>
      <c r="F93" s="22">
        <v>2</v>
      </c>
      <c r="G93" s="23" t="s">
        <v>237</v>
      </c>
      <c r="H93" s="22">
        <v>300</v>
      </c>
      <c r="I93" s="25"/>
      <c r="J93" s="25"/>
      <c r="K93" s="25"/>
      <c r="L93" s="25"/>
    </row>
    <row r="94" ht="45" customHeight="1" spans="1:12">
      <c r="A94" s="18">
        <v>88</v>
      </c>
      <c r="B94" s="24"/>
      <c r="C94" s="34"/>
      <c r="D94" s="22" t="s">
        <v>238</v>
      </c>
      <c r="E94" s="21" t="s">
        <v>61</v>
      </c>
      <c r="F94" s="22">
        <v>1</v>
      </c>
      <c r="G94" s="23" t="s">
        <v>239</v>
      </c>
      <c r="H94" s="22">
        <v>1600</v>
      </c>
      <c r="I94" s="25"/>
      <c r="J94" s="25"/>
      <c r="K94" s="25"/>
      <c r="L94" s="25"/>
    </row>
    <row r="95" ht="45" customHeight="1" spans="1:12">
      <c r="A95" s="18">
        <v>89</v>
      </c>
      <c r="B95" s="29"/>
      <c r="C95" s="35"/>
      <c r="D95" s="22" t="s">
        <v>240</v>
      </c>
      <c r="E95" s="21" t="s">
        <v>61</v>
      </c>
      <c r="F95" s="22">
        <v>3</v>
      </c>
      <c r="G95" s="23" t="s">
        <v>241</v>
      </c>
      <c r="H95" s="22">
        <v>1500</v>
      </c>
      <c r="I95" s="28"/>
      <c r="J95" s="28"/>
      <c r="K95" s="28"/>
      <c r="L95" s="28"/>
    </row>
  </sheetData>
  <autoFilter ref="A5:IG95">
    <extLst/>
  </autoFilter>
  <mergeCells count="63">
    <mergeCell ref="A1:D1"/>
    <mergeCell ref="A2:L2"/>
    <mergeCell ref="A3:F3"/>
    <mergeCell ref="J3:L3"/>
    <mergeCell ref="J4:K4"/>
    <mergeCell ref="A4:A5"/>
    <mergeCell ref="B4:B5"/>
    <mergeCell ref="B7:B25"/>
    <mergeCell ref="B26:B35"/>
    <mergeCell ref="B36:B42"/>
    <mergeCell ref="B43:B57"/>
    <mergeCell ref="B58:B65"/>
    <mergeCell ref="B66:B81"/>
    <mergeCell ref="B82:B95"/>
    <mergeCell ref="C4:C5"/>
    <mergeCell ref="C7:C20"/>
    <mergeCell ref="C21:C25"/>
    <mergeCell ref="C26:C32"/>
    <mergeCell ref="C33:C35"/>
    <mergeCell ref="C36:C42"/>
    <mergeCell ref="C43:C57"/>
    <mergeCell ref="C58:C65"/>
    <mergeCell ref="C66:C81"/>
    <mergeCell ref="C82:C95"/>
    <mergeCell ref="D4:D5"/>
    <mergeCell ref="E4:E5"/>
    <mergeCell ref="F4:F5"/>
    <mergeCell ref="G4:G5"/>
    <mergeCell ref="H4:H5"/>
    <mergeCell ref="H43:H57"/>
    <mergeCell ref="I4:I5"/>
    <mergeCell ref="I7:I20"/>
    <mergeCell ref="I21:I25"/>
    <mergeCell ref="I26:I35"/>
    <mergeCell ref="I36:I42"/>
    <mergeCell ref="I43:I57"/>
    <mergeCell ref="I58:I65"/>
    <mergeCell ref="I66:I81"/>
    <mergeCell ref="I82:I95"/>
    <mergeCell ref="J7:J20"/>
    <mergeCell ref="J21:J25"/>
    <mergeCell ref="J26:J35"/>
    <mergeCell ref="J36:J42"/>
    <mergeCell ref="J43:J57"/>
    <mergeCell ref="J58:J65"/>
    <mergeCell ref="J66:J81"/>
    <mergeCell ref="J82:J95"/>
    <mergeCell ref="K7:K20"/>
    <mergeCell ref="K21:K25"/>
    <mergeCell ref="K26:K35"/>
    <mergeCell ref="K36:K42"/>
    <mergeCell ref="K43:K57"/>
    <mergeCell ref="K58:K65"/>
    <mergeCell ref="K66:K81"/>
    <mergeCell ref="K82:K95"/>
    <mergeCell ref="L4:L5"/>
    <mergeCell ref="L7:L25"/>
    <mergeCell ref="L26:L35"/>
    <mergeCell ref="L36:L42"/>
    <mergeCell ref="L43:L57"/>
    <mergeCell ref="L58:L65"/>
    <mergeCell ref="L66:L81"/>
    <mergeCell ref="L82:L95"/>
  </mergeCells>
  <dataValidations count="1">
    <dataValidation type="list" allowBlank="1" showInputMessage="1" showErrorMessage="1" sqref="E6 E7:E25 E26:E35 E36:E42 E43:E57 E58:E65 E66:E81 E82:E95">
      <formula1>"是,否"</formula1>
    </dataValidation>
  </dataValidations>
  <printOptions horizontalCentered="1"/>
  <pageMargins left="0" right="0" top="0.550694444444444" bottom="0.236111111111111" header="0.511805555555556" footer="0.393055555555556"/>
  <pageSetup paperSize="9" scale="67" orientation="landscape" horizontalDpi="600"/>
  <headerFooter>
    <oddFooter>&amp;C第 &amp;P 页，共 &amp;N 页</oddFooter>
  </headerFooter>
  <rowBreaks count="5" manualBreakCount="5">
    <brk id="25" max="16383" man="1"/>
    <brk id="42" max="16383" man="1"/>
    <brk id="65" max="16383" man="1"/>
    <brk id="81" max="11" man="1"/>
    <brk id="9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vt: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Miss Liu</cp:lastModifiedBy>
  <dcterms:created xsi:type="dcterms:W3CDTF">2019-03-26T01:56:00Z</dcterms:created>
  <cp:lastPrinted>2019-04-29T08:45:00Z</cp:lastPrinted>
  <dcterms:modified xsi:type="dcterms:W3CDTF">2020-06-08T07:59:39Z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