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900" tabRatio="697" firstSheet="1" activeTab="1"/>
  </bookViews>
  <sheets>
    <sheet name="附表2 火炬统计企业核对" sheetId="5" state="hidden" r:id="rId1"/>
    <sheet name="核定汇总表" sheetId="7" r:id="rId2"/>
    <sheet name="火炬统计企业统计人员奖励" sheetId="6" r:id="rId3"/>
  </sheets>
  <definedNames>
    <definedName name="_xlnm._FilterDatabase" localSheetId="0" hidden="1">'附表2 火炬统计企业核对'!$A$4:$R$168</definedName>
    <definedName name="_xlnm._FilterDatabase" localSheetId="1" hidden="1">核定汇总表!$A$1:$Q$54</definedName>
    <definedName name="_xlnm._FilterDatabase" localSheetId="2" hidden="1">火炬统计企业统计人员奖励!$A$4:$E$155</definedName>
    <definedName name="_xlnm.Print_Area" localSheetId="0">'附表2 火炬统计企业核对'!$A$1:$J$168</definedName>
    <definedName name="_xlnm.Print_Titles" localSheetId="0">'附表2 火炬统计企业核对'!$1:$4</definedName>
    <definedName name="_xlnm.Print_Area" localSheetId="2">火炬统计企业统计人员奖励!$A$1:$F$155</definedName>
    <definedName name="_xlnm.Print_Titles" localSheetId="2">火炬统计企业统计人员奖励!$3:$3</definedName>
  </definedNames>
  <calcPr calcId="144525"/>
</workbook>
</file>

<file path=xl/comments1.xml><?xml version="1.0" encoding="utf-8"?>
<comments xmlns="http://schemas.openxmlformats.org/spreadsheetml/2006/main">
  <authors>
    <author>hph</author>
  </authors>
  <commentList>
    <comment ref="H26" authorId="0">
      <text>
        <r>
          <rPr>
            <sz val="9"/>
            <rFont val="宋体"/>
            <charset val="134"/>
          </rPr>
          <t xml:space="preserve">原表是中国银行韶关曲江支行
</t>
        </r>
      </text>
    </comment>
    <comment ref="H155" authorId="0">
      <text>
        <r>
          <rPr>
            <sz val="9"/>
            <rFont val="宋体"/>
            <charset val="134"/>
          </rPr>
          <t>原：白云赛力乐液压制造（韶关）</t>
        </r>
      </text>
    </comment>
  </commentList>
</comments>
</file>

<file path=xl/sharedStrings.xml><?xml version="1.0" encoding="utf-8"?>
<sst xmlns="http://schemas.openxmlformats.org/spreadsheetml/2006/main" count="1407" uniqueCount="549">
  <si>
    <t>附件2</t>
  </si>
  <si>
    <t>2025年度韶关高新区火炬统计纳统企业名单</t>
  </si>
  <si>
    <t>序号</t>
  </si>
  <si>
    <t>统一信用代码</t>
  </si>
  <si>
    <t>企业名称</t>
  </si>
  <si>
    <t>所属园区</t>
  </si>
  <si>
    <t>填报人</t>
  </si>
  <si>
    <t>申请人信息</t>
  </si>
  <si>
    <t xml:space="preserve">姓名 </t>
  </si>
  <si>
    <t>银行账号</t>
  </si>
  <si>
    <t>开户行</t>
  </si>
  <si>
    <t>联系方式</t>
  </si>
  <si>
    <t>身份证号</t>
  </si>
  <si>
    <t>91440200MA56RU940N</t>
  </si>
  <si>
    <t>广东诚顺鑫科技有限公司</t>
  </si>
  <si>
    <t>华南装备园</t>
  </si>
  <si>
    <t>黄汉凤</t>
  </si>
  <si>
    <t>91440200MA53ETLY6E</t>
  </si>
  <si>
    <t>广东东一钢结构有限公司</t>
  </si>
  <si>
    <t>陈秀莲</t>
  </si>
  <si>
    <t>91440200MA58C6371K</t>
  </si>
  <si>
    <t>广东方皓金属科技有限公司</t>
  </si>
  <si>
    <t>黄秀娟</t>
  </si>
  <si>
    <t>91440200MA4X380102</t>
  </si>
  <si>
    <t>广东金志利科技股份有限公司</t>
  </si>
  <si>
    <t>罗玉敏</t>
  </si>
  <si>
    <t>91440200MA55TRW22D</t>
  </si>
  <si>
    <t>广东钜拓智能装备有限公司</t>
  </si>
  <si>
    <t>刘少丽</t>
  </si>
  <si>
    <t>91440200MA55MA0B87</t>
  </si>
  <si>
    <t>广东君浦五金制品有限公司</t>
  </si>
  <si>
    <t>肖八凤</t>
  </si>
  <si>
    <t>91440200MA57364G1A</t>
  </si>
  <si>
    <t>广东明阳智慧能源有限公司</t>
  </si>
  <si>
    <t>莫淋</t>
  </si>
  <si>
    <t>91440200MA4X9X9G1X</t>
  </si>
  <si>
    <t>广东韶铸精密机械有限公司</t>
  </si>
  <si>
    <t>吕翠碧</t>
  </si>
  <si>
    <t>91440200MA53AXM978</t>
  </si>
  <si>
    <t>广东申力金属制品有限公司</t>
  </si>
  <si>
    <t>陈秀珍</t>
  </si>
  <si>
    <t>91440200MA55R8UK4W</t>
  </si>
  <si>
    <t xml:space="preserve">广东省尚辉重钢有限公司 </t>
  </si>
  <si>
    <t>黎卓芳</t>
  </si>
  <si>
    <t>91441900MA512MY8X2</t>
  </si>
  <si>
    <t>广东思奥智能科技有限公司</t>
  </si>
  <si>
    <t>陈玲</t>
  </si>
  <si>
    <t>91440200MA56C90YXH</t>
  </si>
  <si>
    <t>广东义同智能装备有限公司</t>
  </si>
  <si>
    <t>刘石英</t>
  </si>
  <si>
    <t>91440200MA52QTYD11</t>
  </si>
  <si>
    <t xml:space="preserve">广东银基钢构有限公司 </t>
  </si>
  <si>
    <t>黎菊香</t>
  </si>
  <si>
    <t>91440200MA56YEHF6T</t>
  </si>
  <si>
    <t>南兴装备（韶关）有限公司</t>
  </si>
  <si>
    <t>邹玉兰</t>
  </si>
  <si>
    <t>91440200MA51L0NY67</t>
  </si>
  <si>
    <t>勤望（韶关）金属科技有限公司</t>
  </si>
  <si>
    <t>杨佳菊</t>
  </si>
  <si>
    <t>91440200MA531XPX36</t>
  </si>
  <si>
    <t>韶关格美机械有限公司</t>
  </si>
  <si>
    <t>潘欣欣</t>
  </si>
  <si>
    <t>91440200MA534C8470</t>
  </si>
  <si>
    <t>韶关市成钢金属科技有限公司</t>
  </si>
  <si>
    <t>黄馨卉</t>
  </si>
  <si>
    <t>91440200MA51FX3R9A</t>
  </si>
  <si>
    <t>韶关市康恒实业有限公司</t>
  </si>
  <si>
    <t>黄茂发</t>
  </si>
  <si>
    <t>91440221MA548WAR5D</t>
  </si>
  <si>
    <t>韶关市骐凯金属科技有限公司</t>
  </si>
  <si>
    <t>韩雪英</t>
  </si>
  <si>
    <t>91440200MA51BB2XXM</t>
  </si>
  <si>
    <t>韶关市瑞盟精密机械有限公司</t>
  </si>
  <si>
    <t>张成思</t>
  </si>
  <si>
    <t>91440200MA5150WX8A</t>
  </si>
  <si>
    <t>韶关市湘明钢铁有限公司</t>
  </si>
  <si>
    <t>陈后早</t>
  </si>
  <si>
    <t>91440200MA56C8J93A</t>
  </si>
  <si>
    <t>韶关市仲鼎线材科技有限公司</t>
  </si>
  <si>
    <t>甘祝连</t>
  </si>
  <si>
    <t>91440200MA51JM1D3D</t>
  </si>
  <si>
    <t>韶关一本机械设备有限公司</t>
  </si>
  <si>
    <t>胡令群</t>
  </si>
  <si>
    <t>91440200MA51KQ1F66</t>
  </si>
  <si>
    <t>韶能集团（韶关）华南精锻科技有限公司</t>
  </si>
  <si>
    <t>曹剑</t>
  </si>
  <si>
    <t>91440200699728176J</t>
  </si>
  <si>
    <t>广东百通自动化科技有限公司</t>
  </si>
  <si>
    <t>沐溪阳山</t>
  </si>
  <si>
    <t>李满英</t>
  </si>
  <si>
    <t>91440203MA531C5763</t>
  </si>
  <si>
    <t>广东博沃特生物技术有限公司</t>
  </si>
  <si>
    <t>李成江</t>
  </si>
  <si>
    <t>91440200MA52781395</t>
  </si>
  <si>
    <t>广东成蔚电子科技有限公司</t>
  </si>
  <si>
    <t>植春梅</t>
  </si>
  <si>
    <t>9144020019155147X0</t>
  </si>
  <si>
    <t>广东丹霞生物制药有限公司</t>
  </si>
  <si>
    <t>林毅</t>
  </si>
  <si>
    <t>91440200617447742Q</t>
  </si>
  <si>
    <t>广东东达科技有限公司</t>
  </si>
  <si>
    <t>伍晓芬</t>
  </si>
  <si>
    <t>91440200MA52P6PL18</t>
  </si>
  <si>
    <t>广东国宏工程检测有限公司</t>
  </si>
  <si>
    <t>李桂宏</t>
  </si>
  <si>
    <t>91440200MA57DY0R7A</t>
  </si>
  <si>
    <t>广东宏达特种设备科技有限公司</t>
  </si>
  <si>
    <t>李伶俐</t>
  </si>
  <si>
    <t>91440200MA53C2LE87</t>
  </si>
  <si>
    <t>广东华远数智科技有限公司</t>
  </si>
  <si>
    <t>王健</t>
  </si>
  <si>
    <t>91440203MA52EAY40Y</t>
  </si>
  <si>
    <t>广东环凯生物技术有限公司</t>
  </si>
  <si>
    <t>李俊恒</t>
  </si>
  <si>
    <t>91440200MA574R2L27</t>
  </si>
  <si>
    <t>广东汇兴检测评价科技有限公司</t>
  </si>
  <si>
    <t>严琴</t>
  </si>
  <si>
    <t>91440204MA55MQPF3D</t>
  </si>
  <si>
    <t>广东君华智能科技有限公司</t>
  </si>
  <si>
    <t>李怀</t>
  </si>
  <si>
    <t>91440200586380820W</t>
  </si>
  <si>
    <t>广东莱雅新化工科技有限公司</t>
  </si>
  <si>
    <t>赖静</t>
  </si>
  <si>
    <t>91440200698165965F</t>
  </si>
  <si>
    <t>广东立全智造阀片有限公司</t>
  </si>
  <si>
    <t>陈伟秀</t>
  </si>
  <si>
    <t>91440200MA4X9RM745</t>
  </si>
  <si>
    <t>广东林发电力实业有限公司</t>
  </si>
  <si>
    <t>张淋娟</t>
  </si>
  <si>
    <t>91440000190333956C</t>
  </si>
  <si>
    <t>广东岭南制药有限公司</t>
  </si>
  <si>
    <t>熊韦</t>
  </si>
  <si>
    <t>91440281592194434N</t>
  </si>
  <si>
    <t>广东绿叶环保科技有限公司</t>
  </si>
  <si>
    <t>徐细凤</t>
  </si>
  <si>
    <t>91440204MA54P91J21</t>
  </si>
  <si>
    <t>广东绿优鲜宝农业科技有限公司</t>
  </si>
  <si>
    <t>郑明松</t>
  </si>
  <si>
    <t>91440200337880146U</t>
  </si>
  <si>
    <t>广东明业信息科技有限公司</t>
  </si>
  <si>
    <t>吴桂珍</t>
  </si>
  <si>
    <t>91440200555570170B</t>
  </si>
  <si>
    <t>广东欧莱高新材料股份有限公司</t>
  </si>
  <si>
    <t>徐伟达</t>
  </si>
  <si>
    <t>91440200MA4UPGBH0G</t>
  </si>
  <si>
    <t>广东普本纳米科技有限公司</t>
  </si>
  <si>
    <t>沈乙芬</t>
  </si>
  <si>
    <t>914402000954409484</t>
  </si>
  <si>
    <t>广东乾佳乐生物科技有限公司</t>
  </si>
  <si>
    <t>罗春菊</t>
  </si>
  <si>
    <t>91440200MA56H88G8Y</t>
  </si>
  <si>
    <t>广东韶华科技有限公司</t>
  </si>
  <si>
    <t>华群梅、杨那那</t>
  </si>
  <si>
    <t>91440200MA55Y7195H</t>
  </si>
  <si>
    <t>广东韶佳建设工程有限公司</t>
  </si>
  <si>
    <t>魏智生</t>
  </si>
  <si>
    <t>91440200MA4ULRAX3A</t>
  </si>
  <si>
    <t>广东韶科环保科技有限公司</t>
  </si>
  <si>
    <t>刘伟春</t>
  </si>
  <si>
    <t>91440232MA56KK267R</t>
  </si>
  <si>
    <t>广东数字生态科技有限责任公司</t>
  </si>
  <si>
    <t>许倩玲</t>
  </si>
  <si>
    <t>91440200MACQ2N2K28</t>
  </si>
  <si>
    <t>广东泰豪数能技术有限公司</t>
  </si>
  <si>
    <t>王继鹏、刘炼</t>
  </si>
  <si>
    <t>91440200797776147R</t>
  </si>
  <si>
    <t>广东泰宏君科学仪器股份有限公司</t>
  </si>
  <si>
    <t>曹雯涵</t>
  </si>
  <si>
    <t>91440200MA577N8G50</t>
  </si>
  <si>
    <t>广东天晟环保科技有限公司</t>
  </si>
  <si>
    <t>谢嘉美</t>
  </si>
  <si>
    <t>91440200MA4ULXU4XE</t>
  </si>
  <si>
    <t>广东天原施莱特新材料有限公司</t>
  </si>
  <si>
    <t>陈子娇</t>
  </si>
  <si>
    <t>91440200MA564THJ6B</t>
  </si>
  <si>
    <t>广东潇博科技有限公司</t>
  </si>
  <si>
    <t>李丹</t>
  </si>
  <si>
    <t>91440200584741258W</t>
  </si>
  <si>
    <t>广东新科农生物科技有限公司</t>
  </si>
  <si>
    <t>聂丽林</t>
  </si>
  <si>
    <t>91440203MA529X5W0C</t>
  </si>
  <si>
    <t>广东新蓝天纺织新材料科技有限公司</t>
  </si>
  <si>
    <t>蔡育如</t>
  </si>
  <si>
    <t>91440200733105379C</t>
  </si>
  <si>
    <t>广东新明健信息科技有限公司</t>
  </si>
  <si>
    <t>陈燕飞</t>
  </si>
  <si>
    <t>91440200MA4UQDBX9T</t>
  </si>
  <si>
    <t>广东鑫三江电气设备有限公司</t>
  </si>
  <si>
    <t>许梅英</t>
  </si>
  <si>
    <t>91440200MA7ND3BR03</t>
  </si>
  <si>
    <t>广东信拓人工智能研究院有限公司</t>
  </si>
  <si>
    <t>林敏</t>
  </si>
  <si>
    <t>91440200MA55YDEG1H</t>
  </si>
  <si>
    <t>广东信拓网络安全科技有限公司</t>
  </si>
  <si>
    <t>9144020408259688XD</t>
  </si>
  <si>
    <t>广东信拓网络科技有限公司</t>
  </si>
  <si>
    <t>李德贞</t>
  </si>
  <si>
    <t>91440200MA545F9H4R</t>
  </si>
  <si>
    <t>广东行知天下网络科技有限公司</t>
  </si>
  <si>
    <t>梁志鸿</t>
  </si>
  <si>
    <t>91440200MA51E79F2M</t>
  </si>
  <si>
    <t>广东萱嘉医品健康科技有限公司</t>
  </si>
  <si>
    <t>张良丹</t>
  </si>
  <si>
    <t>91440203MA4UJQQW3D</t>
  </si>
  <si>
    <t>广东一步同城网络科技有限公司</t>
  </si>
  <si>
    <t>邹洁</t>
  </si>
  <si>
    <t>91440203MA531B2G8A</t>
  </si>
  <si>
    <t>广东粤微生物技术有限公司</t>
  </si>
  <si>
    <t>刘佳</t>
  </si>
  <si>
    <t>91440200MA51C8EH2U</t>
  </si>
  <si>
    <t>广东云舜综合能源科技有限公司</t>
  </si>
  <si>
    <t>方振兴</t>
  </si>
  <si>
    <t>91441900334919068R</t>
  </si>
  <si>
    <t>广东正瑞光学科技有限公司</t>
  </si>
  <si>
    <t>谭晨燕</t>
  </si>
  <si>
    <t>91440200MACCM1YB91</t>
  </si>
  <si>
    <t>广东中科华微生物科技有限公司</t>
  </si>
  <si>
    <t>潘莎俪</t>
  </si>
  <si>
    <t>91440204MA54A52274</t>
  </si>
  <si>
    <t>泓安教育科技（韶关）有限公司</t>
  </si>
  <si>
    <t>张惠清</t>
  </si>
  <si>
    <t>91440200310565840E</t>
  </si>
  <si>
    <t>科控环保材料（韶关）有限公司</t>
  </si>
  <si>
    <t>赵光云</t>
  </si>
  <si>
    <t>914402007224236702</t>
  </si>
  <si>
    <t>龙飞科技（广东）有限公司</t>
  </si>
  <si>
    <t>柯小英</t>
  </si>
  <si>
    <t>91440203MA54KF7D0M</t>
  </si>
  <si>
    <t>勤利自动化设备（韶关）有限公司</t>
  </si>
  <si>
    <t>张韶谊</t>
  </si>
  <si>
    <t>91440203MA526YP96H</t>
  </si>
  <si>
    <t>上海电气研砼源昊（韶关）重工科技有限公司</t>
  </si>
  <si>
    <t>王志恒</t>
  </si>
  <si>
    <t>91440200617451952H</t>
  </si>
  <si>
    <t>韶关东南轴承有限公司</t>
  </si>
  <si>
    <t>李军</t>
  </si>
  <si>
    <t>91440200MA5280E6XX</t>
  </si>
  <si>
    <t>韶关国正精密制造科技有限公司</t>
  </si>
  <si>
    <t>9144020079462253XT</t>
  </si>
  <si>
    <t>韶关核力重工机械有限公司</t>
  </si>
  <si>
    <t>陈艳红</t>
  </si>
  <si>
    <t>914402007811970953</t>
  </si>
  <si>
    <t>韶关宏东机械有限公司</t>
  </si>
  <si>
    <t>余毓英</t>
  </si>
  <si>
    <t>91440203MA7FBUMM5E</t>
  </si>
  <si>
    <t>韶关朗科半导体有限公司</t>
  </si>
  <si>
    <t>江细艳</t>
  </si>
  <si>
    <t>91440200MA4X5W9G7A</t>
  </si>
  <si>
    <t>韶关明德电器技术有限公司</t>
  </si>
  <si>
    <t>刘亚洲</t>
  </si>
  <si>
    <t>91440200782002042E</t>
  </si>
  <si>
    <t>韶关市安东尼澳电子有限公司</t>
  </si>
  <si>
    <t>叶芳芳</t>
  </si>
  <si>
    <t>91440200722423443W</t>
  </si>
  <si>
    <t>韶关市常丰拖拉机制造有限公司</t>
  </si>
  <si>
    <t>刘韶英</t>
  </si>
  <si>
    <t>91440200MA5272E94A</t>
  </si>
  <si>
    <t>韶关市创驰科技技术发展有限公司</t>
  </si>
  <si>
    <t>廖婕妤</t>
  </si>
  <si>
    <t>914402007080962043</t>
  </si>
  <si>
    <t>韶关市富洋粉末冶金有限公司</t>
  </si>
  <si>
    <t>孔惠青</t>
  </si>
  <si>
    <t>91440204065194774Y</t>
  </si>
  <si>
    <t>韶关市甘霖净化设备有限公司</t>
  </si>
  <si>
    <t>高榕谦</t>
  </si>
  <si>
    <t>91440203MA4X8DPM2M</t>
  </si>
  <si>
    <t>韶关市广韶堂科技服务有限公司</t>
  </si>
  <si>
    <t>袁晓玲</t>
  </si>
  <si>
    <t>91440200668185324F</t>
  </si>
  <si>
    <t>韶关市规划市政设计研究院有限公司</t>
  </si>
  <si>
    <t>徐小红</t>
  </si>
  <si>
    <t>91440200095699765E</t>
  </si>
  <si>
    <t>韶关市合众化工有限公司</t>
  </si>
  <si>
    <t>谷丹娟</t>
  </si>
  <si>
    <t>91440200310522605R</t>
  </si>
  <si>
    <t>韶关市和荣化工有限公司</t>
  </si>
  <si>
    <t>李素兰</t>
  </si>
  <si>
    <t>91440200MA4X717Q24</t>
  </si>
  <si>
    <t>韶关市宏乾智能装备科技有限公司</t>
  </si>
  <si>
    <t>张敏</t>
  </si>
  <si>
    <t>91440200762922714U</t>
  </si>
  <si>
    <t>韶关市华骏机械有限公司</t>
  </si>
  <si>
    <t>蓝祺</t>
  </si>
  <si>
    <t>91440200799341382G</t>
  </si>
  <si>
    <t>韶关市华蓉机械有限责任公司</t>
  </si>
  <si>
    <t>914402006981660604</t>
  </si>
  <si>
    <t>韶关市汇建水泥制品有限公司</t>
  </si>
  <si>
    <t>朱海兰</t>
  </si>
  <si>
    <t>91440200MA525P775U</t>
  </si>
  <si>
    <t>韶关市洁盟超声科技有限公司</t>
  </si>
  <si>
    <t>郑艳萍</t>
  </si>
  <si>
    <t>9144020074368954XC</t>
  </si>
  <si>
    <t>韶关市金迪金融网络有限公司</t>
  </si>
  <si>
    <t>余莉翎</t>
  </si>
  <si>
    <t>91440200MA51BKDY2B</t>
  </si>
  <si>
    <t>韶关市精拓自动化设备有限公司</t>
  </si>
  <si>
    <t>蓝财秀</t>
  </si>
  <si>
    <t>914402001915491692</t>
  </si>
  <si>
    <t>韶关市凯迪技术开发有限公司</t>
  </si>
  <si>
    <t>陈红英</t>
  </si>
  <si>
    <t>91440200MA547JJP5B</t>
  </si>
  <si>
    <t>韶关市科捷检测技术服务有限公司</t>
  </si>
  <si>
    <t>李晓娥</t>
  </si>
  <si>
    <t>91440203MA4W4ENG0A</t>
  </si>
  <si>
    <t>韶关市蓝耀智能科技有限公司</t>
  </si>
  <si>
    <t>彭育裕</t>
  </si>
  <si>
    <t>91440200699724896F</t>
  </si>
  <si>
    <t>韶关市磊信机械制造有限公司</t>
  </si>
  <si>
    <t>何细辉</t>
  </si>
  <si>
    <t>914402007321666121</t>
  </si>
  <si>
    <t>韶关市力维金属构件有限公司</t>
  </si>
  <si>
    <t>陈香林</t>
  </si>
  <si>
    <t>91440200MA53K6X04J</t>
  </si>
  <si>
    <t>韶关市丽丰兆业渔业发展有限公司</t>
  </si>
  <si>
    <t>黄秀梅</t>
  </si>
  <si>
    <t>91440200MA52W8HJ8Y</t>
  </si>
  <si>
    <t>韶关市利源工程建设有限公司</t>
  </si>
  <si>
    <t>邓幸宁</t>
  </si>
  <si>
    <t>91440200MAC70H3E5J</t>
  </si>
  <si>
    <t>韶关市利运格电子有限公司</t>
  </si>
  <si>
    <t>王馨敏</t>
  </si>
  <si>
    <t>91440200698100985Y</t>
  </si>
  <si>
    <t>韶关市山威重工有限公司</t>
  </si>
  <si>
    <t>曾春凤</t>
  </si>
  <si>
    <t>91440200562642179G</t>
  </si>
  <si>
    <t>韶关市泰航动力设备有限公司</t>
  </si>
  <si>
    <t>黄莉</t>
  </si>
  <si>
    <t>91440200722423056G</t>
  </si>
  <si>
    <t>韶关市泰铭压铸有限公司</t>
  </si>
  <si>
    <t>黄万洪</t>
  </si>
  <si>
    <t>91440200MA4WKGTM0D</t>
  </si>
  <si>
    <t>韶关市腾宇测绘技术有限公司</t>
  </si>
  <si>
    <t>唐路妹</t>
  </si>
  <si>
    <t>91440204MA55HGMC5C</t>
  </si>
  <si>
    <t>韶关市天晟环保服务有限公司</t>
  </si>
  <si>
    <t>91440204MA4UTCKN80</t>
  </si>
  <si>
    <t>韶关市天厚网络科技有限公司</t>
  </si>
  <si>
    <t>91440200555634189Q</t>
  </si>
  <si>
    <t>韶关市万立齿轮有限公司</t>
  </si>
  <si>
    <t>贺美娣</t>
  </si>
  <si>
    <t>91440200785795287D</t>
  </si>
  <si>
    <t>韶关市西马克液压缸有限公司</t>
  </si>
  <si>
    <t>邹杰</t>
  </si>
  <si>
    <t>91440200MA54FH9H4M</t>
  </si>
  <si>
    <t>韶关市星橙网络科技有限公司</t>
  </si>
  <si>
    <t>陈志方</t>
  </si>
  <si>
    <t>91440200696481227P</t>
  </si>
  <si>
    <t>韶关市兴泰门业制造有限公司</t>
  </si>
  <si>
    <t>郑艳梅</t>
  </si>
  <si>
    <t>91440200698135301K</t>
  </si>
  <si>
    <t>韶关市中创球铁铸造有限公司</t>
  </si>
  <si>
    <t>黄水群</t>
  </si>
  <si>
    <t>9144020067137939X5</t>
  </si>
  <si>
    <t>韶关市中钢机械设备有限公司</t>
  </si>
  <si>
    <t>肖丽</t>
  </si>
  <si>
    <t>914402001915226953</t>
  </si>
  <si>
    <t>韶关液压件厂有限公司</t>
  </si>
  <si>
    <t>刘焘</t>
  </si>
  <si>
    <t>91440200MABQ4QB978</t>
  </si>
  <si>
    <t>韶关益晟康电子科技有限公司</t>
  </si>
  <si>
    <t>刘艳萍</t>
  </si>
  <si>
    <t>9144020019155323XY</t>
  </si>
  <si>
    <t>韶能集团韶关宏大齿轮有限公司</t>
  </si>
  <si>
    <t>朱成辉</t>
  </si>
  <si>
    <t>9144020068061956XJ</t>
  </si>
  <si>
    <t>石塚感应电子（韶关）有限公司</t>
  </si>
  <si>
    <t>梁剑</t>
  </si>
  <si>
    <t>91440203MA52EYD34A</t>
  </si>
  <si>
    <t>新电容科技（韶关）有限公司</t>
  </si>
  <si>
    <t>刘家</t>
  </si>
  <si>
    <t>9144020574365518XX</t>
  </si>
  <si>
    <t>广东宏德钢铁集团有限公司</t>
  </si>
  <si>
    <t>曲江经济开发区</t>
  </si>
  <si>
    <t>周靖</t>
  </si>
  <si>
    <t>91440200784865968B</t>
  </si>
  <si>
    <t>韶关巨英之星电源科技有限公司</t>
  </si>
  <si>
    <t>宋腾腾</t>
  </si>
  <si>
    <t>91440205752061631M</t>
  </si>
  <si>
    <t>韶关市海源锻压有限公司</t>
  </si>
  <si>
    <t>林艳芬</t>
  </si>
  <si>
    <t>91440205692410616C</t>
  </si>
  <si>
    <t xml:space="preserve">韶关市今为重型机器制造有限公司 </t>
  </si>
  <si>
    <t>丘路明</t>
  </si>
  <si>
    <t>914402055989189663</t>
  </si>
  <si>
    <t xml:space="preserve">韶关市曲江宏创钢管有限公司 </t>
  </si>
  <si>
    <t>李杰</t>
  </si>
  <si>
    <t>91440205698144435H</t>
  </si>
  <si>
    <t>韶关市曲江金扬耐磨材料有限公司</t>
  </si>
  <si>
    <t>胡翠华</t>
  </si>
  <si>
    <t>9144020075366547XF</t>
  </si>
  <si>
    <t>至卓飞高线路板（曲江）有限公司</t>
  </si>
  <si>
    <t>叶荣坚</t>
  </si>
  <si>
    <t>914402007762215722</t>
  </si>
  <si>
    <t>广东天恒液压机械有限公司</t>
  </si>
  <si>
    <t>武江科技园</t>
  </si>
  <si>
    <t>卢秀兰</t>
  </si>
  <si>
    <t>91440200MA538MMW49</t>
  </si>
  <si>
    <t>华盛智能科技（广东）有限公司</t>
  </si>
  <si>
    <t>周志娟</t>
  </si>
  <si>
    <t>91440200770186833W</t>
  </si>
  <si>
    <t xml:space="preserve">韶关市博仕乐液压机械制造有限公司          </t>
  </si>
  <si>
    <t>肖惠君</t>
  </si>
  <si>
    <t>91440200562600606Y</t>
  </si>
  <si>
    <t>韶关市辰航重工有限公司</t>
  </si>
  <si>
    <t>何彩云</t>
  </si>
  <si>
    <t>91440200731477099D</t>
  </si>
  <si>
    <t>韶关市丰一机械科技有限公司</t>
  </si>
  <si>
    <t>张秀霞</t>
  </si>
  <si>
    <t>914402007838936415</t>
  </si>
  <si>
    <t>韶关市共创机械制造有限公司</t>
  </si>
  <si>
    <t>汪群</t>
  </si>
  <si>
    <t>91440200739868828U</t>
  </si>
  <si>
    <t>韶关市锦源实业有限公司</t>
  </si>
  <si>
    <t>蒙华清</t>
  </si>
  <si>
    <t>914402007398745829</t>
  </si>
  <si>
    <t>韶关市龙润工业技术有限公司</t>
  </si>
  <si>
    <t>谢玉利</t>
  </si>
  <si>
    <t>914402001915527471</t>
  </si>
  <si>
    <t>韶关市闽韶机械有限公司</t>
  </si>
  <si>
    <t>914402007629126203</t>
  </si>
  <si>
    <t>韶关市天源重机有限公司</t>
  </si>
  <si>
    <t>邓裔萌</t>
  </si>
  <si>
    <t>91440200725067093F</t>
  </si>
  <si>
    <t>韶关市铁友建设机械有限公司</t>
  </si>
  <si>
    <t>曾彩虹</t>
  </si>
  <si>
    <t>914402007444554622</t>
  </si>
  <si>
    <t>韶瑞重工（广东）有限公司</t>
  </si>
  <si>
    <t>王莉</t>
  </si>
  <si>
    <t>91440200748007587F</t>
  </si>
  <si>
    <t>白云赛力乐液压制造（韶关）有限公司</t>
  </si>
  <si>
    <t>浈江园</t>
  </si>
  <si>
    <t>陈春梅</t>
  </si>
  <si>
    <t>91440200581408652A</t>
  </si>
  <si>
    <t>邦世迪（广东）医用食品股份有限公司</t>
  </si>
  <si>
    <t>王远义</t>
  </si>
  <si>
    <t>91440200056848107H</t>
  </si>
  <si>
    <t>广东光华永盛科技有限公司</t>
  </si>
  <si>
    <t>陈美清</t>
  </si>
  <si>
    <t>91440204MA54XCRN2H</t>
  </si>
  <si>
    <t>广东和盛智能物流设备有限公司</t>
  </si>
  <si>
    <t>刘菲</t>
  </si>
  <si>
    <t>91440200560875024U</t>
  </si>
  <si>
    <t>广东磊蒙重型机械制造有限公司</t>
  </si>
  <si>
    <t>张洁</t>
  </si>
  <si>
    <t>91440200574532719G</t>
  </si>
  <si>
    <t>广东省创力智能机械设备有限公司</t>
  </si>
  <si>
    <t>刘小芳</t>
  </si>
  <si>
    <t>91440204MA51DBDW2Q</t>
  </si>
  <si>
    <t>广东世恩机械设备有限公司</t>
  </si>
  <si>
    <t>宋建梅</t>
  </si>
  <si>
    <t>91440000789416344M</t>
  </si>
  <si>
    <t>广东香龙香料有限公司</t>
  </si>
  <si>
    <t>胡奀英</t>
  </si>
  <si>
    <t>91440200MA4ULUGMX3</t>
  </si>
  <si>
    <t>广东中金岭南环保工程有限公司</t>
  </si>
  <si>
    <t>李佳怡</t>
  </si>
  <si>
    <t>9144020006217943XF</t>
  </si>
  <si>
    <t>国粤（韶关）电力有限公司</t>
  </si>
  <si>
    <t>李真</t>
  </si>
  <si>
    <t>91440200696496082Y</t>
  </si>
  <si>
    <t xml:space="preserve">韶关比亚迪实业有限公司 </t>
  </si>
  <si>
    <t>郭爱英</t>
  </si>
  <si>
    <t>91440204MA52JM300E</t>
  </si>
  <si>
    <t>韶关祺瑞环保设备有限公司</t>
  </si>
  <si>
    <t>文建辉</t>
  </si>
  <si>
    <t>91440200727061672D</t>
  </si>
  <si>
    <t>韶关市德丰机械有限公司</t>
  </si>
  <si>
    <t>陈晓婷</t>
  </si>
  <si>
    <t>91440200765717863D</t>
  </si>
  <si>
    <t>韶关市东方红日焊材有限公司</t>
  </si>
  <si>
    <t>朱连兰</t>
  </si>
  <si>
    <r>
      <rPr>
        <sz val="12"/>
        <color theme="1"/>
        <rFont val="宋体"/>
        <charset val="134"/>
        <scheme val="minor"/>
      </rPr>
      <t>91440204MA5742JB0</t>
    </r>
    <r>
      <rPr>
        <sz val="12"/>
        <color rgb="FFFF0000"/>
        <rFont val="宋体"/>
        <charset val="134"/>
        <scheme val="minor"/>
      </rPr>
      <t>6</t>
    </r>
  </si>
  <si>
    <t>韶关市恒建智能工程有限公司</t>
  </si>
  <si>
    <t>洪江涛、徐鑫荣</t>
  </si>
  <si>
    <t>91440200MA4UK8EE68</t>
  </si>
  <si>
    <t>韶关市嘉诺点火系统有限公司</t>
  </si>
  <si>
    <t>谭燕华</t>
  </si>
  <si>
    <t>91440233MA57335920</t>
  </si>
  <si>
    <t>韶关市江霖板业有限公司</t>
  </si>
  <si>
    <t>李后军</t>
  </si>
  <si>
    <t>91440204MA58C6H03U</t>
  </si>
  <si>
    <t>韶关市科达机械制造有限公司</t>
  </si>
  <si>
    <t>钟源</t>
  </si>
  <si>
    <t>91440204MA51J4YN6K</t>
  </si>
  <si>
    <t>韶关市良春建材有限公司</t>
  </si>
  <si>
    <t>黄小胜</t>
  </si>
  <si>
    <t>914402007304561304</t>
  </si>
  <si>
    <t>韶关市新弘立冶金实业有限公司</t>
  </si>
  <si>
    <t>刘燕秀</t>
  </si>
  <si>
    <t>914402007361805693</t>
  </si>
  <si>
    <t>韶关市新世科壳型铸造有限公司</t>
  </si>
  <si>
    <t>黄晶</t>
  </si>
  <si>
    <t>91440200666487636H</t>
  </si>
  <si>
    <t>韶关市英诺维科技设备有限公司</t>
  </si>
  <si>
    <t>傅美英</t>
  </si>
  <si>
    <t>914402006649809539</t>
  </si>
  <si>
    <t>韶关市中机重工有限责任公司</t>
  </si>
  <si>
    <t>裴梅兰</t>
  </si>
  <si>
    <t>91440200731455295E</t>
  </si>
  <si>
    <t>韶关挖掘机制造厂有限公司</t>
  </si>
  <si>
    <t>毛瑞勇</t>
  </si>
  <si>
    <t>91440204MA56PGFD36</t>
  </si>
  <si>
    <t>韶关英克瑞斯新材料有限公司</t>
  </si>
  <si>
    <t>马结华</t>
  </si>
  <si>
    <t>2026年韶关高新区科技创新扶持奖励资金核定汇总表</t>
  </si>
  <si>
    <t>1.新认定高企（重新认定）</t>
  </si>
  <si>
    <t>2.首次认定的高新技术企业认定次年主营业务收入</t>
  </si>
  <si>
    <t>3.瞪羚企业</t>
  </si>
  <si>
    <t>7.承担国家重点研发计划或省重点领域研发计划</t>
  </si>
  <si>
    <t>8.参与标准制修订</t>
  </si>
  <si>
    <t>9.新获批发明专利</t>
  </si>
  <si>
    <t>13.技术合同</t>
  </si>
  <si>
    <t>14.发明专利成果转化</t>
  </si>
  <si>
    <t>16.培育高企、瞪羚企业</t>
  </si>
  <si>
    <t>18.科技信贷贴息</t>
  </si>
  <si>
    <t>21.首次新引进博士</t>
  </si>
  <si>
    <t>26.自主研发平台（免申即享）</t>
  </si>
  <si>
    <t>29.开展产业类检验检测</t>
  </si>
  <si>
    <t>总计（万元）</t>
  </si>
  <si>
    <t>91440203MA548NEY3M</t>
  </si>
  <si>
    <t>韶关朗圣药业有限公司</t>
  </si>
  <si>
    <t xml:space="preserve">韶关市星橙网络科技有限公司 </t>
  </si>
  <si>
    <t>广东宏大传动有限公司（曾用名：韶能集团韶关宏大齿轮有限公司）</t>
  </si>
  <si>
    <t>韶关比亚迪实业有限公司</t>
  </si>
  <si>
    <t>91440204MA5742JB06</t>
  </si>
  <si>
    <t>91440203MA53YT5G62</t>
  </si>
  <si>
    <t>信拓产业互联科技（韶关）有限公司</t>
  </si>
  <si>
    <t>合计</t>
  </si>
  <si>
    <t>统计人员</t>
  </si>
  <si>
    <t>总计</t>
  </si>
  <si>
    <t>2026年韶关高新区火炬统计纳统企业统计人员奖励名单</t>
  </si>
  <si>
    <t>申报人</t>
  </si>
  <si>
    <t>韶关市曲江宏创钢管有限公司</t>
  </si>
  <si>
    <t>陈哓珊</t>
  </si>
  <si>
    <t>洪江涛</t>
  </si>
  <si>
    <t>凌丽芳</t>
  </si>
  <si>
    <t>杨那那</t>
  </si>
  <si>
    <t>李满玉</t>
  </si>
  <si>
    <t>陈素珍</t>
  </si>
  <si>
    <t>朱飞山</t>
  </si>
  <si>
    <t>赖云燕</t>
  </si>
  <si>
    <t>赵双凤</t>
  </si>
  <si>
    <t>黎汉玮</t>
  </si>
  <si>
    <t>王继鹏</t>
  </si>
  <si>
    <t>陈素芬</t>
  </si>
  <si>
    <t>侯翠</t>
  </si>
  <si>
    <t>张鑫</t>
  </si>
  <si>
    <t>邓静怡</t>
  </si>
  <si>
    <t>曾彩红</t>
  </si>
</sst>
</file>

<file path=xl/styles.xml><?xml version="1.0" encoding="utf-8"?>
<styleSheet xmlns="http://schemas.openxmlformats.org/spreadsheetml/2006/main">
  <numFmts count="6">
    <numFmt numFmtId="176" formatCode="0.00_ "/>
    <numFmt numFmtId="42" formatCode="_ &quot;￥&quot;* #,##0_ ;_ &quot;￥&quot;* \-#,##0_ ;_ &quot;￥&quot;* &quot;-&quot;_ ;_ @_ "/>
    <numFmt numFmtId="177" formatCode="0.00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  <scheme val="major"/>
    </font>
    <font>
      <b/>
      <sz val="11"/>
      <name val="宋体"/>
      <charset val="134"/>
      <scheme val="minor"/>
    </font>
    <font>
      <sz val="10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trike/>
      <sz val="10"/>
      <name val="宋体"/>
      <charset val="134"/>
      <scheme val="minor"/>
    </font>
    <font>
      <strike/>
      <sz val="10"/>
      <color theme="1"/>
      <name val="宋体"/>
      <charset val="134"/>
      <scheme val="minor"/>
    </font>
    <font>
      <sz val="12"/>
      <name val="宋体"/>
      <charset val="134"/>
      <scheme val="major"/>
    </font>
    <font>
      <b/>
      <sz val="12"/>
      <name val="宋体"/>
      <charset val="134"/>
      <scheme val="major"/>
    </font>
    <font>
      <sz val="12"/>
      <name val="宋体"/>
      <charset val="134"/>
    </font>
    <font>
      <sz val="12"/>
      <name val="宋体"/>
      <charset val="134"/>
      <scheme val="minor"/>
    </font>
    <font>
      <strike/>
      <sz val="12"/>
      <name val="宋体"/>
      <charset val="134"/>
    </font>
    <font>
      <strike/>
      <sz val="12"/>
      <name val="宋体"/>
      <charset val="134"/>
      <scheme val="minor"/>
    </font>
    <font>
      <sz val="12"/>
      <color rgb="FFFF0000"/>
      <name val="宋体"/>
      <charset val="134"/>
    </font>
    <font>
      <sz val="10"/>
      <color rgb="FFFF0000"/>
      <name val="宋体"/>
      <charset val="134"/>
      <scheme val="minor"/>
    </font>
    <font>
      <strike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rgb="FFFF0000"/>
      <name val="宋体"/>
      <charset val="134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0" fontId="25" fillId="24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6" fillId="0" borderId="0">
      <alignment vertical="center"/>
    </xf>
    <xf numFmtId="0" fontId="25" fillId="2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6" fillId="29" borderId="7" applyNumberFormat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39" fillId="30" borderId="9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2" fillId="17" borderId="5" applyNumberForma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2" fillId="17" borderId="9" applyNumberFormat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6" fillId="0" borderId="0"/>
    <xf numFmtId="0" fontId="25" fillId="10" borderId="0" applyNumberFormat="0" applyBorder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1" fillId="0" borderId="0" xfId="5" applyFont="1" applyFill="1" applyAlignment="1">
      <alignment vertical="center"/>
    </xf>
    <xf numFmtId="0" fontId="1" fillId="0" borderId="0" xfId="5" applyFont="1" applyFill="1" applyAlignment="1">
      <alignment horizontal="center" vertical="center"/>
    </xf>
    <xf numFmtId="0" fontId="2" fillId="0" borderId="0" xfId="5" applyFont="1" applyFill="1" applyAlignment="1">
      <alignment vertical="center"/>
    </xf>
    <xf numFmtId="0" fontId="3" fillId="0" borderId="0" xfId="0" applyFont="1" applyFill="1">
      <alignment vertical="center"/>
    </xf>
    <xf numFmtId="49" fontId="1" fillId="0" borderId="0" xfId="5" applyNumberFormat="1" applyFont="1" applyFill="1" applyAlignment="1">
      <alignment vertical="center"/>
    </xf>
    <xf numFmtId="0" fontId="4" fillId="0" borderId="0" xfId="5" applyFont="1" applyFill="1" applyBorder="1" applyAlignment="1">
      <alignment horizontal="center" vertical="center"/>
    </xf>
    <xf numFmtId="0" fontId="1" fillId="0" borderId="1" xfId="5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/>
    </xf>
    <xf numFmtId="49" fontId="6" fillId="0" borderId="1" xfId="5" applyNumberFormat="1" applyFont="1" applyFill="1" applyBorder="1" applyAlignment="1">
      <alignment horizontal="left" vertical="center" wrapText="1"/>
    </xf>
    <xf numFmtId="0" fontId="6" fillId="0" borderId="1" xfId="5" applyNumberFormat="1" applyFont="1" applyFill="1" applyBorder="1" applyAlignment="1">
      <alignment horizontal="left" vertical="center" wrapText="1"/>
    </xf>
    <xf numFmtId="0" fontId="6" fillId="0" borderId="1" xfId="5" applyFont="1" applyFill="1" applyBorder="1" applyAlignment="1">
      <alignment horizontal="left" vertical="center"/>
    </xf>
    <xf numFmtId="0" fontId="6" fillId="0" borderId="1" xfId="5" applyFont="1" applyFill="1" applyBorder="1" applyAlignment="1">
      <alignment horizontal="left" vertical="center" wrapText="1"/>
    </xf>
    <xf numFmtId="49" fontId="6" fillId="0" borderId="1" xfId="5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2" xfId="5" applyFont="1" applyFill="1" applyBorder="1" applyAlignment="1">
      <alignment horizontal="center" vertical="center"/>
    </xf>
    <xf numFmtId="0" fontId="7" fillId="0" borderId="1" xfId="5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5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>
      <alignment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77" fontId="0" fillId="0" borderId="0" xfId="0" applyNumberForma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77" fontId="11" fillId="0" borderId="0" xfId="0" applyNumberFormat="1" applyFont="1">
      <alignment vertical="center"/>
    </xf>
    <xf numFmtId="0" fontId="1" fillId="0" borderId="0" xfId="5" applyFont="1" applyFill="1" applyAlignment="1">
      <alignment horizontal="center" vertical="center" wrapText="1"/>
    </xf>
    <xf numFmtId="0" fontId="12" fillId="0" borderId="0" xfId="5" applyFont="1" applyFill="1" applyAlignment="1">
      <alignment vertical="center"/>
    </xf>
    <xf numFmtId="0" fontId="13" fillId="0" borderId="0" xfId="0" applyFont="1" applyFill="1">
      <alignment vertical="center"/>
    </xf>
    <xf numFmtId="49" fontId="1" fillId="0" borderId="0" xfId="5" applyNumberFormat="1" applyFont="1" applyFill="1" applyAlignment="1">
      <alignment horizontal="center" vertical="center"/>
    </xf>
    <xf numFmtId="49" fontId="4" fillId="0" borderId="0" xfId="5" applyNumberFormat="1" applyFont="1" applyFill="1" applyBorder="1" applyAlignment="1">
      <alignment horizontal="center" vertical="center"/>
    </xf>
    <xf numFmtId="0" fontId="14" fillId="0" borderId="1" xfId="5" applyFont="1" applyFill="1" applyBorder="1" applyAlignment="1">
      <alignment horizontal="center" vertical="center" wrapText="1"/>
    </xf>
    <xf numFmtId="49" fontId="15" fillId="0" borderId="1" xfId="5" applyNumberFormat="1" applyFont="1" applyFill="1" applyBorder="1" applyAlignment="1">
      <alignment horizontal="center" vertical="center" wrapText="1"/>
    </xf>
    <xf numFmtId="0" fontId="15" fillId="0" borderId="1" xfId="5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17" fillId="0" borderId="1" xfId="5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/>
    </xf>
    <xf numFmtId="176" fontId="16" fillId="0" borderId="1" xfId="0" applyNumberFormat="1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49" fontId="19" fillId="0" borderId="1" xfId="5" applyNumberFormat="1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 wrapText="1"/>
    </xf>
    <xf numFmtId="176" fontId="18" fillId="0" borderId="1" xfId="0" applyNumberFormat="1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7" fillId="0" borderId="1" xfId="5" applyFont="1" applyFill="1" applyBorder="1" applyAlignment="1">
      <alignment horizontal="center" vertical="center"/>
    </xf>
    <xf numFmtId="0" fontId="7" fillId="0" borderId="1" xfId="5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vertical="center"/>
    </xf>
    <xf numFmtId="0" fontId="21" fillId="2" borderId="1" xfId="5" applyFont="1" applyFill="1" applyBorder="1" applyAlignment="1">
      <alignment horizontal="left" vertical="center"/>
    </xf>
    <xf numFmtId="0" fontId="2" fillId="0" borderId="1" xfId="5" applyFont="1" applyFill="1" applyBorder="1" applyAlignment="1">
      <alignment horizontal="left" vertical="center"/>
    </xf>
    <xf numFmtId="49" fontId="16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12" fillId="0" borderId="1" xfId="5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Fill="1" applyBorder="1" applyAlignment="1" applyProtection="1">
      <alignment horizontal="left" vertical="center" wrapText="1"/>
      <protection locked="0"/>
    </xf>
    <xf numFmtId="0" fontId="20" fillId="2" borderId="1" xfId="0" applyFont="1" applyFill="1" applyBorder="1" applyAlignment="1">
      <alignment vertical="center"/>
    </xf>
    <xf numFmtId="49" fontId="2" fillId="0" borderId="1" xfId="5" applyNumberFormat="1" applyFont="1" applyFill="1" applyBorder="1" applyAlignment="1">
      <alignment horizontal="left" vertical="center"/>
    </xf>
    <xf numFmtId="49" fontId="12" fillId="0" borderId="1" xfId="5" applyNumberFormat="1" applyFont="1" applyFill="1" applyBorder="1" applyAlignment="1">
      <alignment horizontal="left" vertical="center"/>
    </xf>
    <xf numFmtId="49" fontId="16" fillId="0" borderId="1" xfId="0" applyNumberFormat="1" applyFont="1" applyFill="1" applyBorder="1" applyAlignment="1">
      <alignment horizontal="left" vertical="center" wrapText="1"/>
    </xf>
    <xf numFmtId="49" fontId="20" fillId="2" borderId="1" xfId="0" applyNumberFormat="1" applyFont="1" applyFill="1" applyBorder="1" applyAlignment="1">
      <alignment vertical="center" wrapText="1"/>
    </xf>
    <xf numFmtId="49" fontId="18" fillId="0" borderId="1" xfId="0" applyNumberFormat="1" applyFont="1" applyFill="1" applyBorder="1" applyAlignment="1">
      <alignment vertical="center"/>
    </xf>
    <xf numFmtId="49" fontId="22" fillId="0" borderId="1" xfId="0" applyNumberFormat="1" applyFont="1" applyFill="1" applyBorder="1">
      <alignment vertical="center"/>
    </xf>
    <xf numFmtId="49" fontId="23" fillId="0" borderId="1" xfId="0" applyNumberFormat="1" applyFont="1" applyFill="1" applyBorder="1">
      <alignment vertical="center"/>
    </xf>
    <xf numFmtId="49" fontId="2" fillId="0" borderId="1" xfId="5" applyNumberFormat="1" applyFont="1" applyFill="1" applyBorder="1" applyAlignment="1">
      <alignment vertical="center"/>
    </xf>
    <xf numFmtId="0" fontId="2" fillId="0" borderId="1" xfId="5" applyFont="1" applyFill="1" applyBorder="1" applyAlignment="1">
      <alignment vertical="center" wrapText="1"/>
    </xf>
    <xf numFmtId="49" fontId="12" fillId="0" borderId="1" xfId="5" applyNumberFormat="1" applyFont="1" applyFill="1" applyBorder="1" applyAlignment="1">
      <alignment vertical="center"/>
    </xf>
    <xf numFmtId="0" fontId="12" fillId="0" borderId="1" xfId="5" applyFont="1" applyFill="1" applyBorder="1" applyAlignment="1">
      <alignment vertical="center" wrapText="1"/>
    </xf>
    <xf numFmtId="49" fontId="2" fillId="0" borderId="1" xfId="5" applyNumberFormat="1" applyFont="1" applyFill="1" applyBorder="1" applyAlignment="1">
      <alignment horizontal="center" vertical="center"/>
    </xf>
    <xf numFmtId="49" fontId="12" fillId="0" borderId="1" xfId="5" applyNumberFormat="1" applyFont="1" applyFill="1" applyBorder="1" applyAlignment="1">
      <alignment horizontal="center" vertical="center"/>
    </xf>
    <xf numFmtId="0" fontId="6" fillId="0" borderId="1" xfId="5" applyFont="1" applyFill="1" applyBorder="1" applyAlignment="1" quotePrefix="1">
      <alignment horizontal="left" vertical="center" wrapText="1"/>
    </xf>
    <xf numFmtId="49" fontId="6" fillId="0" borderId="1" xfId="5" applyNumberFormat="1" applyFont="1" applyFill="1" applyBorder="1" applyAlignment="1" quotePrefix="1">
      <alignment horizontal="left" vertical="center" wrapText="1"/>
    </xf>
  </cellXfs>
  <cellStyles count="52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常规_Sheet1" xfId="41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26F8FA"/>
      <color rgb="00F6FC14"/>
      <color rgb="00EF19FD"/>
      <color rgb="008D8FB6"/>
      <color rgb="00FD90F6"/>
      <color rgb="00E822F5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R168"/>
  <sheetViews>
    <sheetView view="pageBreakPreview" zoomScale="70" zoomScaleNormal="100" zoomScaleSheetLayoutView="70" workbookViewId="0">
      <pane xSplit="2" ySplit="4" topLeftCell="C5" activePane="bottomRight" state="frozen"/>
      <selection/>
      <selection pane="topRight"/>
      <selection pane="bottomLeft"/>
      <selection pane="bottomRight" activeCell="P84" sqref="P84"/>
    </sheetView>
  </sheetViews>
  <sheetFormatPr defaultColWidth="9" defaultRowHeight="30" customHeight="1"/>
  <cols>
    <col min="1" max="1" width="6.63333333333333" style="1" customWidth="1"/>
    <col min="2" max="2" width="24.3666666666667" style="5" customWidth="1"/>
    <col min="3" max="3" width="53.6333333333333" style="1" customWidth="1"/>
    <col min="4" max="4" width="23" style="1" customWidth="1"/>
    <col min="5" max="6" width="22.3666666666667" style="1" customWidth="1"/>
    <col min="7" max="7" width="22.6333333333333" style="5" customWidth="1"/>
    <col min="8" max="8" width="28" style="1" customWidth="1"/>
    <col min="9" max="9" width="15" style="39" customWidth="1"/>
    <col min="10" max="10" width="21.0916666666667" style="5" customWidth="1"/>
    <col min="11" max="11" width="20.3833333333333" style="1" customWidth="1"/>
    <col min="12" max="13" width="15" style="1" customWidth="1"/>
    <col min="14" max="14" width="20.1416666666667" style="1" customWidth="1"/>
    <col min="15" max="15" width="7.14166666666667" style="1" customWidth="1"/>
    <col min="16" max="16384" width="9" style="1"/>
  </cols>
  <sheetData>
    <row r="1" customHeight="1" spans="1:1">
      <c r="A1" s="1" t="s">
        <v>0</v>
      </c>
    </row>
    <row r="2" s="2" customFormat="1" customHeight="1" spans="1:10">
      <c r="A2" s="6" t="s">
        <v>1</v>
      </c>
      <c r="B2" s="40"/>
      <c r="C2" s="6"/>
      <c r="D2" s="6"/>
      <c r="E2" s="6"/>
      <c r="F2" s="6"/>
      <c r="G2" s="6"/>
      <c r="H2" s="6"/>
      <c r="I2" s="6"/>
      <c r="J2" s="6"/>
    </row>
    <row r="3" s="2" customFormat="1" ht="22.25" customHeight="1" spans="1:10">
      <c r="A3" s="41" t="s">
        <v>2</v>
      </c>
      <c r="B3" s="42" t="s">
        <v>3</v>
      </c>
      <c r="C3" s="43" t="s">
        <v>4</v>
      </c>
      <c r="D3" s="43" t="s">
        <v>5</v>
      </c>
      <c r="E3" s="43" t="s">
        <v>6</v>
      </c>
      <c r="F3" s="54" t="s">
        <v>7</v>
      </c>
      <c r="G3" s="54"/>
      <c r="H3" s="54"/>
      <c r="I3" s="54"/>
      <c r="J3" s="54"/>
    </row>
    <row r="4" s="36" customFormat="1" ht="20.4" customHeight="1" spans="1:10">
      <c r="A4" s="41"/>
      <c r="B4" s="42"/>
      <c r="C4" s="43"/>
      <c r="D4" s="43"/>
      <c r="E4" s="43"/>
      <c r="F4" s="55" t="s">
        <v>8</v>
      </c>
      <c r="G4" s="55" t="s">
        <v>9</v>
      </c>
      <c r="H4" s="55" t="s">
        <v>10</v>
      </c>
      <c r="I4" s="55" t="s">
        <v>11</v>
      </c>
      <c r="J4" s="55" t="s">
        <v>12</v>
      </c>
    </row>
    <row r="5" s="3" customFormat="1" ht="31" customHeight="1" spans="1:18">
      <c r="A5" s="44">
        <v>1</v>
      </c>
      <c r="B5" s="45" t="s">
        <v>13</v>
      </c>
      <c r="C5" s="46" t="s">
        <v>14</v>
      </c>
      <c r="D5" s="47" t="s">
        <v>15</v>
      </c>
      <c r="E5" s="56" t="s">
        <v>16</v>
      </c>
      <c r="F5" s="57" t="e">
        <f>VLOOKUP(B5,火炬统计企业统计人员奖励!$B$4:$E$155,5,0)</f>
        <v>#REF!</v>
      </c>
      <c r="G5" s="58"/>
      <c r="H5" s="58"/>
      <c r="I5" s="58"/>
      <c r="J5" s="58"/>
      <c r="K5" s="58" t="e">
        <f>VLOOKUP(B5,火炬统计企业统计人员奖励!$B$4:$E$155,6,0)</f>
        <v>#REF!</v>
      </c>
      <c r="L5" s="58" t="e">
        <f>VLOOKUP(B5,火炬统计企业统计人员奖励!$B$4:$E$155,7,0)</f>
        <v>#REF!</v>
      </c>
      <c r="M5" s="58" t="e">
        <f>VLOOKUP(B5,火炬统计企业统计人员奖励!$B$4:$E$155,8,0)</f>
        <v>#REF!</v>
      </c>
      <c r="N5" s="58" t="e">
        <f>VLOOKUP(B5,火炬统计企业统计人员奖励!$B$4:$E$155,9,0)</f>
        <v>#REF!</v>
      </c>
      <c r="O5" s="3" t="e">
        <f>VLOOKUP(B5,火炬统计企业统计人员奖励!$B$4:$E$155,10,0)</f>
        <v>#REF!</v>
      </c>
      <c r="P5" s="3" t="e">
        <f>E5=F5</f>
        <v>#REF!</v>
      </c>
      <c r="Q5" s="3" t="str">
        <f>VLOOKUP(B5,火炬统计企业统计人员奖励!$B$4:$E$155,3,0)</f>
        <v>华南装备园</v>
      </c>
      <c r="R5" s="3" t="b">
        <f>D5=Q5</f>
        <v>1</v>
      </c>
    </row>
    <row r="6" s="3" customFormat="1" ht="31" customHeight="1" spans="1:18">
      <c r="A6" s="44">
        <v>2</v>
      </c>
      <c r="B6" s="45" t="s">
        <v>17</v>
      </c>
      <c r="C6" s="46" t="s">
        <v>18</v>
      </c>
      <c r="D6" s="47" t="s">
        <v>15</v>
      </c>
      <c r="E6" s="59" t="s">
        <v>19</v>
      </c>
      <c r="F6" s="58" t="e">
        <f>VLOOKUP(B6,火炬统计企业统计人员奖励!$B$4:$E$155,5,0)</f>
        <v>#REF!</v>
      </c>
      <c r="G6" s="60"/>
      <c r="H6" s="61"/>
      <c r="I6" s="66"/>
      <c r="J6" s="60"/>
      <c r="K6" s="58" t="e">
        <f>VLOOKUP(B6,火炬统计企业统计人员奖励!$B$4:$E$155,6,0)</f>
        <v>#REF!</v>
      </c>
      <c r="L6" s="58" t="e">
        <f>VLOOKUP(B6,火炬统计企业统计人员奖励!$B$4:$E$155,7,0)</f>
        <v>#REF!</v>
      </c>
      <c r="M6" s="58" t="e">
        <f>VLOOKUP(B6,火炬统计企业统计人员奖励!$B$4:$E$155,8,0)</f>
        <v>#REF!</v>
      </c>
      <c r="N6" s="58" t="e">
        <f>VLOOKUP(B6,火炬统计企业统计人员奖励!$B$4:$E$155,9,0)</f>
        <v>#REF!</v>
      </c>
      <c r="O6" s="3" t="e">
        <f>VLOOKUP(B6,火炬统计企业统计人员奖励!$B$4:$E$155,10,0)</f>
        <v>#REF!</v>
      </c>
      <c r="P6" s="3" t="e">
        <f t="shared" ref="P6:P37" si="0">E6=F6</f>
        <v>#REF!</v>
      </c>
      <c r="Q6" s="3" t="str">
        <f>VLOOKUP(B6,火炬统计企业统计人员奖励!$B$4:$E$155,3,0)</f>
        <v>华南装备园</v>
      </c>
      <c r="R6" s="3" t="b">
        <f t="shared" ref="R6:R37" si="1">D6=Q6</f>
        <v>1</v>
      </c>
    </row>
    <row r="7" s="3" customFormat="1" ht="31" customHeight="1" spans="1:18">
      <c r="A7" s="44">
        <v>3</v>
      </c>
      <c r="B7" s="45" t="s">
        <v>20</v>
      </c>
      <c r="C7" s="46" t="s">
        <v>21</v>
      </c>
      <c r="D7" s="47" t="s">
        <v>15</v>
      </c>
      <c r="E7" s="59" t="s">
        <v>22</v>
      </c>
      <c r="F7" s="58" t="e">
        <f>VLOOKUP(B7,火炬统计企业统计人员奖励!$B$4:$E$155,5,0)</f>
        <v>#REF!</v>
      </c>
      <c r="G7" s="60"/>
      <c r="H7" s="61"/>
      <c r="I7" s="66"/>
      <c r="J7" s="60"/>
      <c r="K7" s="58" t="e">
        <f>VLOOKUP(B7,火炬统计企业统计人员奖励!$B$4:$E$155,6,0)</f>
        <v>#REF!</v>
      </c>
      <c r="L7" s="58" t="e">
        <f>VLOOKUP(B7,火炬统计企业统计人员奖励!$B$4:$E$155,7,0)</f>
        <v>#REF!</v>
      </c>
      <c r="M7" s="58" t="e">
        <f>VLOOKUP(B7,火炬统计企业统计人员奖励!$B$4:$E$155,8,0)</f>
        <v>#REF!</v>
      </c>
      <c r="N7" s="58" t="e">
        <f>VLOOKUP(B7,火炬统计企业统计人员奖励!$B$4:$E$155,9,0)</f>
        <v>#REF!</v>
      </c>
      <c r="O7" s="3" t="e">
        <f>VLOOKUP(B7,火炬统计企业统计人员奖励!$B$4:$E$155,10,0)</f>
        <v>#REF!</v>
      </c>
      <c r="P7" s="3" t="e">
        <f t="shared" si="0"/>
        <v>#REF!</v>
      </c>
      <c r="Q7" s="3" t="str">
        <f>VLOOKUP(B7,火炬统计企业统计人员奖励!$B$4:$E$155,3,0)</f>
        <v>华南装备园</v>
      </c>
      <c r="R7" s="3" t="b">
        <f t="shared" si="1"/>
        <v>1</v>
      </c>
    </row>
    <row r="8" s="3" customFormat="1" ht="31" customHeight="1" spans="1:18">
      <c r="A8" s="44">
        <v>4</v>
      </c>
      <c r="B8" s="45" t="s">
        <v>23</v>
      </c>
      <c r="C8" s="46" t="s">
        <v>24</v>
      </c>
      <c r="D8" s="47" t="s">
        <v>15</v>
      </c>
      <c r="E8" s="59" t="s">
        <v>25</v>
      </c>
      <c r="F8" s="58" t="e">
        <f>VLOOKUP(B8,火炬统计企业统计人员奖励!$B$4:$E$155,5,0)</f>
        <v>#REF!</v>
      </c>
      <c r="G8" s="60"/>
      <c r="H8" s="61"/>
      <c r="I8" s="66"/>
      <c r="J8" s="60"/>
      <c r="K8" s="58" t="e">
        <f>VLOOKUP(B8,火炬统计企业统计人员奖励!$B$4:$E$155,6,0)</f>
        <v>#REF!</v>
      </c>
      <c r="L8" s="58" t="e">
        <f>VLOOKUP(B8,火炬统计企业统计人员奖励!$B$4:$E$155,7,0)</f>
        <v>#REF!</v>
      </c>
      <c r="M8" s="58" t="e">
        <f>VLOOKUP(B8,火炬统计企业统计人员奖励!$B$4:$E$155,8,0)</f>
        <v>#REF!</v>
      </c>
      <c r="N8" s="58" t="e">
        <f>VLOOKUP(B8,火炬统计企业统计人员奖励!$B$4:$E$155,9,0)</f>
        <v>#REF!</v>
      </c>
      <c r="O8" s="3" t="e">
        <f>VLOOKUP(B8,火炬统计企业统计人员奖励!$B$4:$E$155,10,0)</f>
        <v>#REF!</v>
      </c>
      <c r="P8" s="3" t="e">
        <f t="shared" si="0"/>
        <v>#REF!</v>
      </c>
      <c r="Q8" s="3" t="str">
        <f>VLOOKUP(B8,火炬统计企业统计人员奖励!$B$4:$E$155,3,0)</f>
        <v>华南装备园</v>
      </c>
      <c r="R8" s="3" t="b">
        <f t="shared" si="1"/>
        <v>1</v>
      </c>
    </row>
    <row r="9" s="3" customFormat="1" ht="31" customHeight="1" spans="1:18">
      <c r="A9" s="44">
        <v>5</v>
      </c>
      <c r="B9" s="45" t="s">
        <v>26</v>
      </c>
      <c r="C9" s="46" t="s">
        <v>27</v>
      </c>
      <c r="D9" s="47" t="s">
        <v>15</v>
      </c>
      <c r="E9" s="59" t="s">
        <v>28</v>
      </c>
      <c r="F9" s="58" t="e">
        <f>VLOOKUP(B9,火炬统计企业统计人员奖励!$B$4:$E$155,5,0)</f>
        <v>#REF!</v>
      </c>
      <c r="G9" s="60"/>
      <c r="H9" s="61"/>
      <c r="I9" s="66"/>
      <c r="J9" s="60"/>
      <c r="K9" s="58" t="e">
        <f>VLOOKUP(B9,火炬统计企业统计人员奖励!$B$4:$E$155,6,0)</f>
        <v>#REF!</v>
      </c>
      <c r="L9" s="58" t="e">
        <f>VLOOKUP(B9,火炬统计企业统计人员奖励!$B$4:$E$155,7,0)</f>
        <v>#REF!</v>
      </c>
      <c r="M9" s="58" t="e">
        <f>VLOOKUP(B9,火炬统计企业统计人员奖励!$B$4:$E$155,8,0)</f>
        <v>#REF!</v>
      </c>
      <c r="N9" s="58" t="e">
        <f>VLOOKUP(B9,火炬统计企业统计人员奖励!$B$4:$E$155,9,0)</f>
        <v>#REF!</v>
      </c>
      <c r="O9" s="3" t="e">
        <f>VLOOKUP(B9,火炬统计企业统计人员奖励!$B$4:$E$155,10,0)</f>
        <v>#REF!</v>
      </c>
      <c r="P9" s="3" t="e">
        <f t="shared" si="0"/>
        <v>#REF!</v>
      </c>
      <c r="Q9" s="3" t="str">
        <f>VLOOKUP(B9,火炬统计企业统计人员奖励!$B$4:$E$155,3,0)</f>
        <v>华南装备园</v>
      </c>
      <c r="R9" s="3" t="b">
        <f t="shared" si="1"/>
        <v>1</v>
      </c>
    </row>
    <row r="10" s="3" customFormat="1" ht="31" customHeight="1" spans="1:18">
      <c r="A10" s="44">
        <v>6</v>
      </c>
      <c r="B10" s="45" t="s">
        <v>29</v>
      </c>
      <c r="C10" s="46" t="s">
        <v>30</v>
      </c>
      <c r="D10" s="47" t="s">
        <v>15</v>
      </c>
      <c r="E10" s="59" t="s">
        <v>31</v>
      </c>
      <c r="F10" s="58" t="e">
        <f>VLOOKUP(B10,火炬统计企业统计人员奖励!$B$4:$E$155,5,0)</f>
        <v>#REF!</v>
      </c>
      <c r="G10" s="60"/>
      <c r="H10" s="61"/>
      <c r="I10" s="66"/>
      <c r="J10" s="60"/>
      <c r="K10" s="58" t="e">
        <f>VLOOKUP(B10,火炬统计企业统计人员奖励!$B$4:$E$155,6,0)</f>
        <v>#REF!</v>
      </c>
      <c r="L10" s="58" t="e">
        <f>VLOOKUP(B10,火炬统计企业统计人员奖励!$B$4:$E$155,7,0)</f>
        <v>#REF!</v>
      </c>
      <c r="M10" s="58" t="e">
        <f>VLOOKUP(B10,火炬统计企业统计人员奖励!$B$4:$E$155,8,0)</f>
        <v>#REF!</v>
      </c>
      <c r="N10" s="58" t="e">
        <f>VLOOKUP(B10,火炬统计企业统计人员奖励!$B$4:$E$155,9,0)</f>
        <v>#REF!</v>
      </c>
      <c r="O10" s="3" t="e">
        <f>VLOOKUP(B10,火炬统计企业统计人员奖励!$B$4:$E$155,10,0)</f>
        <v>#REF!</v>
      </c>
      <c r="P10" s="3" t="e">
        <f t="shared" si="0"/>
        <v>#REF!</v>
      </c>
      <c r="Q10" s="3" t="str">
        <f>VLOOKUP(B10,火炬统计企业统计人员奖励!$B$4:$E$155,3,0)</f>
        <v>华南装备园</v>
      </c>
      <c r="R10" s="3" t="b">
        <f t="shared" si="1"/>
        <v>1</v>
      </c>
    </row>
    <row r="11" s="3" customFormat="1" ht="31" customHeight="1" spans="1:18">
      <c r="A11" s="44">
        <v>7</v>
      </c>
      <c r="B11" s="45" t="s">
        <v>32</v>
      </c>
      <c r="C11" s="46" t="s">
        <v>33</v>
      </c>
      <c r="D11" s="47" t="s">
        <v>15</v>
      </c>
      <c r="E11" s="59" t="s">
        <v>34</v>
      </c>
      <c r="F11" s="58" t="e">
        <f>VLOOKUP(B11,火炬统计企业统计人员奖励!$B$4:$E$155,5,0)</f>
        <v>#REF!</v>
      </c>
      <c r="G11" s="60"/>
      <c r="H11" s="61"/>
      <c r="I11" s="66"/>
      <c r="J11" s="60"/>
      <c r="K11" s="58" t="e">
        <f>VLOOKUP(B11,火炬统计企业统计人员奖励!$B$4:$E$155,6,0)</f>
        <v>#REF!</v>
      </c>
      <c r="L11" s="58" t="e">
        <f>VLOOKUP(B11,火炬统计企业统计人员奖励!$B$4:$E$155,7,0)</f>
        <v>#REF!</v>
      </c>
      <c r="M11" s="58" t="e">
        <f>VLOOKUP(B11,火炬统计企业统计人员奖励!$B$4:$E$155,8,0)</f>
        <v>#REF!</v>
      </c>
      <c r="N11" s="58" t="e">
        <f>VLOOKUP(B11,火炬统计企业统计人员奖励!$B$4:$E$155,9,0)</f>
        <v>#REF!</v>
      </c>
      <c r="O11" s="3" t="e">
        <f>VLOOKUP(B11,火炬统计企业统计人员奖励!$B$4:$E$155,10,0)</f>
        <v>#REF!</v>
      </c>
      <c r="P11" s="3" t="e">
        <f t="shared" si="0"/>
        <v>#REF!</v>
      </c>
      <c r="Q11" s="3" t="str">
        <f>VLOOKUP(B11,火炬统计企业统计人员奖励!$B$4:$E$155,3,0)</f>
        <v>华南装备园</v>
      </c>
      <c r="R11" s="3" t="b">
        <f t="shared" si="1"/>
        <v>1</v>
      </c>
    </row>
    <row r="12" s="3" customFormat="1" ht="31" customHeight="1" spans="1:18">
      <c r="A12" s="44">
        <v>8</v>
      </c>
      <c r="B12" s="45" t="s">
        <v>35</v>
      </c>
      <c r="C12" s="46" t="s">
        <v>36</v>
      </c>
      <c r="D12" s="47" t="s">
        <v>15</v>
      </c>
      <c r="E12" s="47" t="s">
        <v>37</v>
      </c>
      <c r="F12" s="58" t="e">
        <f>VLOOKUP(B12,火炬统计企业统计人员奖励!$B$4:$E$155,5,0)</f>
        <v>#REF!</v>
      </c>
      <c r="G12" s="60"/>
      <c r="H12" s="61"/>
      <c r="I12" s="66"/>
      <c r="J12" s="60"/>
      <c r="K12" s="58" t="e">
        <f>VLOOKUP(B12,火炬统计企业统计人员奖励!$B$4:$E$155,6,0)</f>
        <v>#REF!</v>
      </c>
      <c r="L12" s="58" t="e">
        <f>VLOOKUP(B12,火炬统计企业统计人员奖励!$B$4:$E$155,7,0)</f>
        <v>#REF!</v>
      </c>
      <c r="M12" s="58" t="e">
        <f>VLOOKUP(B12,火炬统计企业统计人员奖励!$B$4:$E$155,8,0)</f>
        <v>#REF!</v>
      </c>
      <c r="N12" s="58" t="e">
        <f>VLOOKUP(B12,火炬统计企业统计人员奖励!$B$4:$E$155,9,0)</f>
        <v>#REF!</v>
      </c>
      <c r="O12" s="3" t="e">
        <f>VLOOKUP(B12,火炬统计企业统计人员奖励!$B$4:$E$155,10,0)</f>
        <v>#REF!</v>
      </c>
      <c r="P12" s="3" t="e">
        <f t="shared" si="0"/>
        <v>#REF!</v>
      </c>
      <c r="Q12" s="3" t="str">
        <f>VLOOKUP(B12,火炬统计企业统计人员奖励!$B$4:$E$155,3,0)</f>
        <v>华南装备园</v>
      </c>
      <c r="R12" s="3" t="b">
        <f t="shared" si="1"/>
        <v>1</v>
      </c>
    </row>
    <row r="13" s="3" customFormat="1" ht="31" customHeight="1" spans="1:18">
      <c r="A13" s="44">
        <v>9</v>
      </c>
      <c r="B13" s="45" t="s">
        <v>38</v>
      </c>
      <c r="C13" s="46" t="s">
        <v>39</v>
      </c>
      <c r="D13" s="47" t="s">
        <v>15</v>
      </c>
      <c r="E13" s="59" t="s">
        <v>40</v>
      </c>
      <c r="F13" s="58" t="e">
        <f>VLOOKUP(B13,火炬统计企业统计人员奖励!$B$4:$E$155,5,0)</f>
        <v>#REF!</v>
      </c>
      <c r="G13" s="60"/>
      <c r="H13" s="61"/>
      <c r="I13" s="66"/>
      <c r="J13" s="60"/>
      <c r="K13" s="58" t="e">
        <f>VLOOKUP(B13,火炬统计企业统计人员奖励!$B$4:$E$155,6,0)</f>
        <v>#REF!</v>
      </c>
      <c r="L13" s="58" t="e">
        <f>VLOOKUP(B13,火炬统计企业统计人员奖励!$B$4:$E$155,7,0)</f>
        <v>#REF!</v>
      </c>
      <c r="M13" s="58" t="e">
        <f>VLOOKUP(B13,火炬统计企业统计人员奖励!$B$4:$E$155,8,0)</f>
        <v>#REF!</v>
      </c>
      <c r="N13" s="58" t="e">
        <f>VLOOKUP(B13,火炬统计企业统计人员奖励!$B$4:$E$155,9,0)</f>
        <v>#REF!</v>
      </c>
      <c r="O13" s="3" t="e">
        <f>VLOOKUP(B13,火炬统计企业统计人员奖励!$B$4:$E$155,10,0)</f>
        <v>#REF!</v>
      </c>
      <c r="P13" s="3" t="e">
        <f t="shared" si="0"/>
        <v>#REF!</v>
      </c>
      <c r="Q13" s="3" t="str">
        <f>VLOOKUP(B13,火炬统计企业统计人员奖励!$B$4:$E$155,3,0)</f>
        <v>华南装备园</v>
      </c>
      <c r="R13" s="3" t="b">
        <f t="shared" si="1"/>
        <v>1</v>
      </c>
    </row>
    <row r="14" s="3" customFormat="1" ht="31" customHeight="1" spans="1:18">
      <c r="A14" s="44">
        <v>10</v>
      </c>
      <c r="B14" s="45" t="s">
        <v>41</v>
      </c>
      <c r="C14" s="46" t="s">
        <v>42</v>
      </c>
      <c r="D14" s="47" t="s">
        <v>15</v>
      </c>
      <c r="E14" s="59" t="s">
        <v>43</v>
      </c>
      <c r="F14" s="58" t="e">
        <f>VLOOKUP(B14,火炬统计企业统计人员奖励!$B$4:$E$155,5,0)</f>
        <v>#REF!</v>
      </c>
      <c r="G14" s="60"/>
      <c r="H14" s="61"/>
      <c r="I14" s="66"/>
      <c r="J14" s="60"/>
      <c r="K14" s="58" t="e">
        <f>VLOOKUP(B14,火炬统计企业统计人员奖励!$B$4:$E$155,6,0)</f>
        <v>#REF!</v>
      </c>
      <c r="L14" s="58" t="e">
        <f>VLOOKUP(B14,火炬统计企业统计人员奖励!$B$4:$E$155,7,0)</f>
        <v>#REF!</v>
      </c>
      <c r="M14" s="58" t="e">
        <f>VLOOKUP(B14,火炬统计企业统计人员奖励!$B$4:$E$155,8,0)</f>
        <v>#REF!</v>
      </c>
      <c r="N14" s="58" t="e">
        <f>VLOOKUP(B14,火炬统计企业统计人员奖励!$B$4:$E$155,9,0)</f>
        <v>#REF!</v>
      </c>
      <c r="O14" s="3" t="e">
        <f>VLOOKUP(B14,火炬统计企业统计人员奖励!$B$4:$E$155,10,0)</f>
        <v>#REF!</v>
      </c>
      <c r="P14" s="3" t="e">
        <f t="shared" si="0"/>
        <v>#REF!</v>
      </c>
      <c r="Q14" s="3" t="str">
        <f>VLOOKUP(B14,火炬统计企业统计人员奖励!$B$4:$E$155,3,0)</f>
        <v>华南装备园</v>
      </c>
      <c r="R14" s="3" t="b">
        <f t="shared" si="1"/>
        <v>1</v>
      </c>
    </row>
    <row r="15" s="3" customFormat="1" ht="31" customHeight="1" spans="1:18">
      <c r="A15" s="44">
        <v>11</v>
      </c>
      <c r="B15" s="45" t="s">
        <v>44</v>
      </c>
      <c r="C15" s="46" t="s">
        <v>45</v>
      </c>
      <c r="D15" s="47" t="s">
        <v>15</v>
      </c>
      <c r="E15" s="59" t="s">
        <v>46</v>
      </c>
      <c r="F15" s="58" t="e">
        <f>VLOOKUP(B15,火炬统计企业统计人员奖励!$B$4:$E$155,5,0)</f>
        <v>#REF!</v>
      </c>
      <c r="G15" s="60"/>
      <c r="H15" s="61"/>
      <c r="I15" s="66"/>
      <c r="J15" s="60"/>
      <c r="K15" s="58" t="e">
        <f>VLOOKUP(B15,火炬统计企业统计人员奖励!$B$4:$E$155,6,0)</f>
        <v>#REF!</v>
      </c>
      <c r="L15" s="58" t="e">
        <f>VLOOKUP(B15,火炬统计企业统计人员奖励!$B$4:$E$155,7,0)</f>
        <v>#REF!</v>
      </c>
      <c r="M15" s="58" t="e">
        <f>VLOOKUP(B15,火炬统计企业统计人员奖励!$B$4:$E$155,8,0)</f>
        <v>#REF!</v>
      </c>
      <c r="N15" s="58" t="e">
        <f>VLOOKUP(B15,火炬统计企业统计人员奖励!$B$4:$E$155,9,0)</f>
        <v>#REF!</v>
      </c>
      <c r="O15" s="3" t="e">
        <f>VLOOKUP(B15,火炬统计企业统计人员奖励!$B$4:$E$155,10,0)</f>
        <v>#REF!</v>
      </c>
      <c r="P15" s="3" t="e">
        <f t="shared" si="0"/>
        <v>#REF!</v>
      </c>
      <c r="Q15" s="3" t="str">
        <f>VLOOKUP(B15,火炬统计企业统计人员奖励!$B$4:$E$155,3,0)</f>
        <v>华南装备园</v>
      </c>
      <c r="R15" s="3" t="b">
        <f t="shared" si="1"/>
        <v>1</v>
      </c>
    </row>
    <row r="16" s="3" customFormat="1" ht="31" customHeight="1" spans="1:18">
      <c r="A16" s="44">
        <v>12</v>
      </c>
      <c r="B16" s="45" t="s">
        <v>47</v>
      </c>
      <c r="C16" s="46" t="s">
        <v>48</v>
      </c>
      <c r="D16" s="47" t="s">
        <v>15</v>
      </c>
      <c r="E16" s="59" t="s">
        <v>49</v>
      </c>
      <c r="F16" s="58" t="e">
        <f>VLOOKUP(B16,火炬统计企业统计人员奖励!$B$4:$E$155,5,0)</f>
        <v>#REF!</v>
      </c>
      <c r="G16" s="60"/>
      <c r="H16" s="61"/>
      <c r="I16" s="66"/>
      <c r="J16" s="60"/>
      <c r="K16" s="58" t="e">
        <f>VLOOKUP(B16,火炬统计企业统计人员奖励!$B$4:$E$155,6,0)</f>
        <v>#REF!</v>
      </c>
      <c r="L16" s="58" t="e">
        <f>VLOOKUP(B16,火炬统计企业统计人员奖励!$B$4:$E$155,7,0)</f>
        <v>#REF!</v>
      </c>
      <c r="M16" s="58" t="e">
        <f>VLOOKUP(B16,火炬统计企业统计人员奖励!$B$4:$E$155,8,0)</f>
        <v>#REF!</v>
      </c>
      <c r="N16" s="58" t="e">
        <f>VLOOKUP(B16,火炬统计企业统计人员奖励!$B$4:$E$155,9,0)</f>
        <v>#REF!</v>
      </c>
      <c r="O16" s="3" t="e">
        <f>VLOOKUP(B16,火炬统计企业统计人员奖励!$B$4:$E$155,10,0)</f>
        <v>#REF!</v>
      </c>
      <c r="P16" s="3" t="e">
        <f t="shared" si="0"/>
        <v>#REF!</v>
      </c>
      <c r="Q16" s="3" t="str">
        <f>VLOOKUP(B16,火炬统计企业统计人员奖励!$B$4:$E$155,3,0)</f>
        <v>华南装备园</v>
      </c>
      <c r="R16" s="3" t="b">
        <f t="shared" si="1"/>
        <v>1</v>
      </c>
    </row>
    <row r="17" s="3" customFormat="1" ht="31" customHeight="1" spans="1:18">
      <c r="A17" s="44">
        <v>13</v>
      </c>
      <c r="B17" s="45" t="s">
        <v>50</v>
      </c>
      <c r="C17" s="46" t="s">
        <v>51</v>
      </c>
      <c r="D17" s="47" t="s">
        <v>15</v>
      </c>
      <c r="E17" s="59" t="s">
        <v>52</v>
      </c>
      <c r="F17" s="58" t="e">
        <f>VLOOKUP(B17,火炬统计企业统计人员奖励!$B$4:$E$155,5,0)</f>
        <v>#REF!</v>
      </c>
      <c r="G17" s="60"/>
      <c r="H17" s="61"/>
      <c r="I17" s="66"/>
      <c r="J17" s="60"/>
      <c r="K17" s="58" t="e">
        <f>VLOOKUP(B17,火炬统计企业统计人员奖励!$B$4:$E$155,6,0)</f>
        <v>#REF!</v>
      </c>
      <c r="L17" s="58" t="e">
        <f>VLOOKUP(B17,火炬统计企业统计人员奖励!$B$4:$E$155,7,0)</f>
        <v>#REF!</v>
      </c>
      <c r="M17" s="58" t="e">
        <f>VLOOKUP(B17,火炬统计企业统计人员奖励!$B$4:$E$155,8,0)</f>
        <v>#REF!</v>
      </c>
      <c r="N17" s="58" t="e">
        <f>VLOOKUP(B17,火炬统计企业统计人员奖励!$B$4:$E$155,9,0)</f>
        <v>#REF!</v>
      </c>
      <c r="O17" s="3" t="e">
        <f>VLOOKUP(B17,火炬统计企业统计人员奖励!$B$4:$E$155,10,0)</f>
        <v>#REF!</v>
      </c>
      <c r="P17" s="3" t="e">
        <f t="shared" si="0"/>
        <v>#REF!</v>
      </c>
      <c r="Q17" s="3" t="str">
        <f>VLOOKUP(B17,火炬统计企业统计人员奖励!$B$4:$E$155,3,0)</f>
        <v>华南装备园</v>
      </c>
      <c r="R17" s="3" t="b">
        <f t="shared" si="1"/>
        <v>1</v>
      </c>
    </row>
    <row r="18" s="3" customFormat="1" ht="31" customHeight="1" spans="1:18">
      <c r="A18" s="44">
        <v>14</v>
      </c>
      <c r="B18" s="45" t="s">
        <v>53</v>
      </c>
      <c r="C18" s="46" t="s">
        <v>54</v>
      </c>
      <c r="D18" s="47" t="s">
        <v>15</v>
      </c>
      <c r="E18" s="59" t="s">
        <v>55</v>
      </c>
      <c r="F18" s="58" t="e">
        <f>VLOOKUP(B18,火炬统计企业统计人员奖励!$B$4:$E$155,5,0)</f>
        <v>#REF!</v>
      </c>
      <c r="G18" s="60"/>
      <c r="H18" s="61"/>
      <c r="I18" s="66"/>
      <c r="J18" s="60"/>
      <c r="K18" s="58" t="e">
        <f>VLOOKUP(B18,火炬统计企业统计人员奖励!$B$4:$E$155,6,0)</f>
        <v>#REF!</v>
      </c>
      <c r="L18" s="58" t="e">
        <f>VLOOKUP(B18,火炬统计企业统计人员奖励!$B$4:$E$155,7,0)</f>
        <v>#REF!</v>
      </c>
      <c r="M18" s="58" t="e">
        <f>VLOOKUP(B18,火炬统计企业统计人员奖励!$B$4:$E$155,8,0)</f>
        <v>#REF!</v>
      </c>
      <c r="N18" s="58" t="e">
        <f>VLOOKUP(B18,火炬统计企业统计人员奖励!$B$4:$E$155,9,0)</f>
        <v>#REF!</v>
      </c>
      <c r="O18" s="3" t="e">
        <f>VLOOKUP(B18,火炬统计企业统计人员奖励!$B$4:$E$155,10,0)</f>
        <v>#REF!</v>
      </c>
      <c r="P18" s="3" t="e">
        <f t="shared" si="0"/>
        <v>#REF!</v>
      </c>
      <c r="Q18" s="3" t="str">
        <f>VLOOKUP(B18,火炬统计企业统计人员奖励!$B$4:$E$155,3,0)</f>
        <v>华南装备园</v>
      </c>
      <c r="R18" s="3" t="b">
        <f t="shared" si="1"/>
        <v>1</v>
      </c>
    </row>
    <row r="19" s="3" customFormat="1" ht="31" customHeight="1" spans="1:18">
      <c r="A19" s="44">
        <v>15</v>
      </c>
      <c r="B19" s="45" t="s">
        <v>56</v>
      </c>
      <c r="C19" s="46" t="s">
        <v>57</v>
      </c>
      <c r="D19" s="47" t="s">
        <v>15</v>
      </c>
      <c r="E19" s="59" t="s">
        <v>58</v>
      </c>
      <c r="F19" s="58" t="e">
        <f>VLOOKUP(B19,火炬统计企业统计人员奖励!$B$4:$E$155,5,0)</f>
        <v>#REF!</v>
      </c>
      <c r="G19" s="60"/>
      <c r="H19" s="61"/>
      <c r="I19" s="66"/>
      <c r="J19" s="60"/>
      <c r="K19" s="58" t="e">
        <f>VLOOKUP(B19,火炬统计企业统计人员奖励!$B$4:$E$155,6,0)</f>
        <v>#REF!</v>
      </c>
      <c r="L19" s="58" t="e">
        <f>VLOOKUP(B19,火炬统计企业统计人员奖励!$B$4:$E$155,7,0)</f>
        <v>#REF!</v>
      </c>
      <c r="M19" s="58" t="e">
        <f>VLOOKUP(B19,火炬统计企业统计人员奖励!$B$4:$E$155,8,0)</f>
        <v>#REF!</v>
      </c>
      <c r="N19" s="58" t="e">
        <f>VLOOKUP(B19,火炬统计企业统计人员奖励!$B$4:$E$155,9,0)</f>
        <v>#REF!</v>
      </c>
      <c r="O19" s="3" t="e">
        <f>VLOOKUP(B19,火炬统计企业统计人员奖励!$B$4:$E$155,10,0)</f>
        <v>#REF!</v>
      </c>
      <c r="P19" s="3" t="e">
        <f t="shared" si="0"/>
        <v>#REF!</v>
      </c>
      <c r="Q19" s="3" t="str">
        <f>VLOOKUP(B19,火炬统计企业统计人员奖励!$B$4:$E$155,3,0)</f>
        <v>华南装备园</v>
      </c>
      <c r="R19" s="3" t="b">
        <f t="shared" si="1"/>
        <v>1</v>
      </c>
    </row>
    <row r="20" s="3" customFormat="1" ht="31" customHeight="1" spans="1:18">
      <c r="A20" s="44">
        <v>16</v>
      </c>
      <c r="B20" s="45" t="s">
        <v>59</v>
      </c>
      <c r="C20" s="46" t="s">
        <v>60</v>
      </c>
      <c r="D20" s="47" t="s">
        <v>15</v>
      </c>
      <c r="E20" s="47" t="s">
        <v>61</v>
      </c>
      <c r="F20" s="58" t="e">
        <f>VLOOKUP(B20,火炬统计企业统计人员奖励!$B$4:$E$155,5,0)</f>
        <v>#REF!</v>
      </c>
      <c r="G20" s="60"/>
      <c r="H20" s="61"/>
      <c r="I20" s="66"/>
      <c r="J20" s="60"/>
      <c r="K20" s="58" t="e">
        <f>VLOOKUP(B20,火炬统计企业统计人员奖励!$B$4:$E$155,6,0)</f>
        <v>#REF!</v>
      </c>
      <c r="L20" s="58" t="e">
        <f>VLOOKUP(B20,火炬统计企业统计人员奖励!$B$4:$E$155,7,0)</f>
        <v>#REF!</v>
      </c>
      <c r="M20" s="58" t="e">
        <f>VLOOKUP(B20,火炬统计企业统计人员奖励!$B$4:$E$155,8,0)</f>
        <v>#REF!</v>
      </c>
      <c r="N20" s="58" t="e">
        <f>VLOOKUP(B20,火炬统计企业统计人员奖励!$B$4:$E$155,9,0)</f>
        <v>#REF!</v>
      </c>
      <c r="O20" s="3" t="e">
        <f>VLOOKUP(B20,火炬统计企业统计人员奖励!$B$4:$E$155,10,0)</f>
        <v>#REF!</v>
      </c>
      <c r="P20" s="3" t="e">
        <f t="shared" si="0"/>
        <v>#REF!</v>
      </c>
      <c r="Q20" s="3" t="str">
        <f>VLOOKUP(B20,火炬统计企业统计人员奖励!$B$4:$E$155,3,0)</f>
        <v>华南装备园</v>
      </c>
      <c r="R20" s="3" t="b">
        <f t="shared" si="1"/>
        <v>1</v>
      </c>
    </row>
    <row r="21" s="3" customFormat="1" ht="31" customHeight="1" spans="1:18">
      <c r="A21" s="44">
        <v>17</v>
      </c>
      <c r="B21" s="45" t="s">
        <v>62</v>
      </c>
      <c r="C21" s="46" t="s">
        <v>63</v>
      </c>
      <c r="D21" s="47" t="s">
        <v>15</v>
      </c>
      <c r="E21" s="47" t="s">
        <v>64</v>
      </c>
      <c r="F21" s="58" t="e">
        <f>VLOOKUP(B21,火炬统计企业统计人员奖励!$B$4:$E$155,5,0)</f>
        <v>#REF!</v>
      </c>
      <c r="G21" s="60"/>
      <c r="H21" s="61"/>
      <c r="I21" s="66"/>
      <c r="J21" s="60"/>
      <c r="K21" s="58" t="e">
        <f>VLOOKUP(B21,火炬统计企业统计人员奖励!$B$4:$E$155,6,0)</f>
        <v>#REF!</v>
      </c>
      <c r="L21" s="58" t="e">
        <f>VLOOKUP(B21,火炬统计企业统计人员奖励!$B$4:$E$155,7,0)</f>
        <v>#REF!</v>
      </c>
      <c r="M21" s="58" t="e">
        <f>VLOOKUP(B21,火炬统计企业统计人员奖励!$B$4:$E$155,8,0)</f>
        <v>#REF!</v>
      </c>
      <c r="N21" s="58" t="e">
        <f>VLOOKUP(B21,火炬统计企业统计人员奖励!$B$4:$E$155,9,0)</f>
        <v>#REF!</v>
      </c>
      <c r="O21" s="3" t="e">
        <f>VLOOKUP(B21,火炬统计企业统计人员奖励!$B$4:$E$155,10,0)</f>
        <v>#REF!</v>
      </c>
      <c r="P21" s="3" t="e">
        <f t="shared" si="0"/>
        <v>#REF!</v>
      </c>
      <c r="Q21" s="3" t="str">
        <f>VLOOKUP(B21,火炬统计企业统计人员奖励!$B$4:$E$155,3,0)</f>
        <v>华南装备园</v>
      </c>
      <c r="R21" s="3" t="b">
        <f t="shared" si="1"/>
        <v>1</v>
      </c>
    </row>
    <row r="22" s="3" customFormat="1" ht="31" customHeight="1" spans="1:18">
      <c r="A22" s="44">
        <v>18</v>
      </c>
      <c r="B22" s="45" t="s">
        <v>65</v>
      </c>
      <c r="C22" s="46" t="s">
        <v>66</v>
      </c>
      <c r="D22" s="47" t="s">
        <v>15</v>
      </c>
      <c r="E22" s="59" t="s">
        <v>67</v>
      </c>
      <c r="F22" s="58" t="e">
        <f>VLOOKUP(B22,火炬统计企业统计人员奖励!$B$4:$E$155,5,0)</f>
        <v>#REF!</v>
      </c>
      <c r="G22" s="60"/>
      <c r="H22" s="61"/>
      <c r="I22" s="66"/>
      <c r="J22" s="60"/>
      <c r="K22" s="58" t="e">
        <f>VLOOKUP(B22,火炬统计企业统计人员奖励!$B$4:$E$155,6,0)</f>
        <v>#REF!</v>
      </c>
      <c r="L22" s="58" t="e">
        <f>VLOOKUP(B22,火炬统计企业统计人员奖励!$B$4:$E$155,7,0)</f>
        <v>#REF!</v>
      </c>
      <c r="M22" s="58" t="e">
        <f>VLOOKUP(B22,火炬统计企业统计人员奖励!$B$4:$E$155,8,0)</f>
        <v>#REF!</v>
      </c>
      <c r="N22" s="58" t="e">
        <f>VLOOKUP(B22,火炬统计企业统计人员奖励!$B$4:$E$155,9,0)</f>
        <v>#REF!</v>
      </c>
      <c r="O22" s="3" t="e">
        <f>VLOOKUP(B22,火炬统计企业统计人员奖励!$B$4:$E$155,10,0)</f>
        <v>#REF!</v>
      </c>
      <c r="P22" s="3" t="e">
        <f t="shared" si="0"/>
        <v>#REF!</v>
      </c>
      <c r="Q22" s="3" t="str">
        <f>VLOOKUP(B22,火炬统计企业统计人员奖励!$B$4:$E$155,3,0)</f>
        <v>华南装备园</v>
      </c>
      <c r="R22" s="3" t="b">
        <f t="shared" si="1"/>
        <v>1</v>
      </c>
    </row>
    <row r="23" s="3" customFormat="1" ht="31" customHeight="1" spans="1:18">
      <c r="A23" s="44">
        <v>19</v>
      </c>
      <c r="B23" s="45" t="s">
        <v>68</v>
      </c>
      <c r="C23" s="46" t="s">
        <v>69</v>
      </c>
      <c r="D23" s="47" t="s">
        <v>15</v>
      </c>
      <c r="E23" s="59" t="s">
        <v>70</v>
      </c>
      <c r="F23" s="58" t="e">
        <f>VLOOKUP(B23,火炬统计企业统计人员奖励!$B$4:$E$155,5,0)</f>
        <v>#REF!</v>
      </c>
      <c r="G23" s="60"/>
      <c r="H23" s="61"/>
      <c r="I23" s="66"/>
      <c r="J23" s="60"/>
      <c r="K23" s="58" t="e">
        <f>VLOOKUP(B23,火炬统计企业统计人员奖励!$B$4:$E$155,6,0)</f>
        <v>#REF!</v>
      </c>
      <c r="L23" s="58" t="e">
        <f>VLOOKUP(B23,火炬统计企业统计人员奖励!$B$4:$E$155,7,0)</f>
        <v>#REF!</v>
      </c>
      <c r="M23" s="58" t="e">
        <f>VLOOKUP(B23,火炬统计企业统计人员奖励!$B$4:$E$155,8,0)</f>
        <v>#REF!</v>
      </c>
      <c r="N23" s="58" t="e">
        <f>VLOOKUP(B23,火炬统计企业统计人员奖励!$B$4:$E$155,9,0)</f>
        <v>#REF!</v>
      </c>
      <c r="O23" s="3" t="e">
        <f>VLOOKUP(B23,火炬统计企业统计人员奖励!$B$4:$E$155,10,0)</f>
        <v>#REF!</v>
      </c>
      <c r="P23" s="3" t="e">
        <f t="shared" si="0"/>
        <v>#REF!</v>
      </c>
      <c r="Q23" s="3" t="str">
        <f>VLOOKUP(B23,火炬统计企业统计人员奖励!$B$4:$E$155,3,0)</f>
        <v>华南装备园</v>
      </c>
      <c r="R23" s="3" t="b">
        <f t="shared" si="1"/>
        <v>1</v>
      </c>
    </row>
    <row r="24" s="3" customFormat="1" ht="31" customHeight="1" spans="1:18">
      <c r="A24" s="44">
        <v>20</v>
      </c>
      <c r="B24" s="45" t="s">
        <v>71</v>
      </c>
      <c r="C24" s="46" t="s">
        <v>72</v>
      </c>
      <c r="D24" s="47" t="s">
        <v>15</v>
      </c>
      <c r="E24" s="59" t="s">
        <v>73</v>
      </c>
      <c r="F24" s="58" t="e">
        <f>VLOOKUP(B24,火炬统计企业统计人员奖励!$B$4:$E$155,5,0)</f>
        <v>#REF!</v>
      </c>
      <c r="G24" s="60"/>
      <c r="H24" s="61"/>
      <c r="I24" s="66"/>
      <c r="J24" s="60"/>
      <c r="K24" s="58" t="e">
        <f>VLOOKUP(B24,火炬统计企业统计人员奖励!$B$4:$E$155,6,0)</f>
        <v>#REF!</v>
      </c>
      <c r="L24" s="58" t="e">
        <f>VLOOKUP(B24,火炬统计企业统计人员奖励!$B$4:$E$155,7,0)</f>
        <v>#REF!</v>
      </c>
      <c r="M24" s="58" t="e">
        <f>VLOOKUP(B24,火炬统计企业统计人员奖励!$B$4:$E$155,8,0)</f>
        <v>#REF!</v>
      </c>
      <c r="N24" s="58" t="e">
        <f>VLOOKUP(B24,火炬统计企业统计人员奖励!$B$4:$E$155,9,0)</f>
        <v>#REF!</v>
      </c>
      <c r="O24" s="3" t="e">
        <f>VLOOKUP(B24,火炬统计企业统计人员奖励!$B$4:$E$155,10,0)</f>
        <v>#REF!</v>
      </c>
      <c r="P24" s="3" t="e">
        <f t="shared" si="0"/>
        <v>#REF!</v>
      </c>
      <c r="Q24" s="3" t="str">
        <f>VLOOKUP(B24,火炬统计企业统计人员奖励!$B$4:$E$155,3,0)</f>
        <v>华南装备园</v>
      </c>
      <c r="R24" s="3" t="b">
        <f t="shared" si="1"/>
        <v>1</v>
      </c>
    </row>
    <row r="25" s="3" customFormat="1" ht="31" customHeight="1" spans="1:18">
      <c r="A25" s="44">
        <v>21</v>
      </c>
      <c r="B25" s="45" t="s">
        <v>74</v>
      </c>
      <c r="C25" s="46" t="s">
        <v>75</v>
      </c>
      <c r="D25" s="47" t="s">
        <v>15</v>
      </c>
      <c r="E25" s="56" t="s">
        <v>76</v>
      </c>
      <c r="F25" s="57" t="e">
        <f>VLOOKUP(B25,火炬统计企业统计人员奖励!$B$4:$E$155,5,0)</f>
        <v>#REF!</v>
      </c>
      <c r="G25" s="60"/>
      <c r="H25" s="61"/>
      <c r="I25" s="66"/>
      <c r="J25" s="60"/>
      <c r="K25" s="58" t="e">
        <f>VLOOKUP(B25,火炬统计企业统计人员奖励!$B$4:$E$155,6,0)</f>
        <v>#REF!</v>
      </c>
      <c r="L25" s="58" t="e">
        <f>VLOOKUP(B25,火炬统计企业统计人员奖励!$B$4:$E$155,7,0)</f>
        <v>#REF!</v>
      </c>
      <c r="M25" s="58" t="e">
        <f>VLOOKUP(B25,火炬统计企业统计人员奖励!$B$4:$E$155,8,0)</f>
        <v>#REF!</v>
      </c>
      <c r="N25" s="58" t="e">
        <f>VLOOKUP(B25,火炬统计企业统计人员奖励!$B$4:$E$155,9,0)</f>
        <v>#REF!</v>
      </c>
      <c r="O25" s="3" t="e">
        <f>VLOOKUP(B25,火炬统计企业统计人员奖励!$B$4:$E$155,10,0)</f>
        <v>#REF!</v>
      </c>
      <c r="P25" s="3" t="e">
        <f t="shared" si="0"/>
        <v>#REF!</v>
      </c>
      <c r="Q25" s="3" t="str">
        <f>VLOOKUP(B25,火炬统计企业统计人员奖励!$B$4:$E$155,3,0)</f>
        <v>华南装备园</v>
      </c>
      <c r="R25" s="3" t="b">
        <f t="shared" si="1"/>
        <v>1</v>
      </c>
    </row>
    <row r="26" s="3" customFormat="1" ht="31" customHeight="1" spans="1:18">
      <c r="A26" s="44">
        <v>22</v>
      </c>
      <c r="B26" s="45" t="s">
        <v>77</v>
      </c>
      <c r="C26" s="46" t="s">
        <v>78</v>
      </c>
      <c r="D26" s="47" t="s">
        <v>15</v>
      </c>
      <c r="E26" s="59" t="s">
        <v>79</v>
      </c>
      <c r="F26" s="58" t="e">
        <f>VLOOKUP(B26,火炬统计企业统计人员奖励!$B$4:$E$155,5,0)</f>
        <v>#REF!</v>
      </c>
      <c r="G26" s="60"/>
      <c r="H26" s="61"/>
      <c r="I26" s="66"/>
      <c r="J26" s="60"/>
      <c r="K26" s="58" t="e">
        <f>VLOOKUP(B26,火炬统计企业统计人员奖励!$B$4:$E$155,6,0)</f>
        <v>#REF!</v>
      </c>
      <c r="L26" s="58" t="e">
        <f>VLOOKUP(B26,火炬统计企业统计人员奖励!$B$4:$E$155,7,0)</f>
        <v>#REF!</v>
      </c>
      <c r="M26" s="58" t="e">
        <f>VLOOKUP(B26,火炬统计企业统计人员奖励!$B$4:$E$155,8,0)</f>
        <v>#REF!</v>
      </c>
      <c r="N26" s="58" t="e">
        <f>VLOOKUP(B26,火炬统计企业统计人员奖励!$B$4:$E$155,9,0)</f>
        <v>#REF!</v>
      </c>
      <c r="O26" s="3" t="e">
        <f>VLOOKUP(B26,火炬统计企业统计人员奖励!$B$4:$E$155,10,0)</f>
        <v>#REF!</v>
      </c>
      <c r="P26" s="3" t="e">
        <f t="shared" si="0"/>
        <v>#REF!</v>
      </c>
      <c r="Q26" s="3" t="str">
        <f>VLOOKUP(B26,火炬统计企业统计人员奖励!$B$4:$E$155,3,0)</f>
        <v>华南装备园</v>
      </c>
      <c r="R26" s="3" t="b">
        <f t="shared" si="1"/>
        <v>1</v>
      </c>
    </row>
    <row r="27" s="3" customFormat="1" ht="31" customHeight="1" spans="1:18">
      <c r="A27" s="44">
        <v>23</v>
      </c>
      <c r="B27" s="45" t="s">
        <v>80</v>
      </c>
      <c r="C27" s="46" t="s">
        <v>81</v>
      </c>
      <c r="D27" s="47" t="s">
        <v>15</v>
      </c>
      <c r="E27" s="59" t="s">
        <v>82</v>
      </c>
      <c r="F27" s="58" t="e">
        <f>VLOOKUP(B27,火炬统计企业统计人员奖励!$B$4:$E$155,5,0)</f>
        <v>#REF!</v>
      </c>
      <c r="G27" s="60"/>
      <c r="H27" s="61"/>
      <c r="I27" s="66"/>
      <c r="J27" s="60"/>
      <c r="K27" s="58" t="e">
        <f>VLOOKUP(B27,火炬统计企业统计人员奖励!$B$4:$E$155,6,0)</f>
        <v>#REF!</v>
      </c>
      <c r="L27" s="58" t="e">
        <f>VLOOKUP(B27,火炬统计企业统计人员奖励!$B$4:$E$155,7,0)</f>
        <v>#REF!</v>
      </c>
      <c r="M27" s="58" t="e">
        <f>VLOOKUP(B27,火炬统计企业统计人员奖励!$B$4:$E$155,8,0)</f>
        <v>#REF!</v>
      </c>
      <c r="N27" s="58" t="e">
        <f>VLOOKUP(B27,火炬统计企业统计人员奖励!$B$4:$E$155,9,0)</f>
        <v>#REF!</v>
      </c>
      <c r="O27" s="3" t="e">
        <f>VLOOKUP(B27,火炬统计企业统计人员奖励!$B$4:$E$155,10,0)</f>
        <v>#REF!</v>
      </c>
      <c r="P27" s="3" t="e">
        <f t="shared" si="0"/>
        <v>#REF!</v>
      </c>
      <c r="Q27" s="3" t="str">
        <f>VLOOKUP(B27,火炬统计企业统计人员奖励!$B$4:$E$155,3,0)</f>
        <v>华南装备园</v>
      </c>
      <c r="R27" s="3" t="b">
        <f t="shared" si="1"/>
        <v>1</v>
      </c>
    </row>
    <row r="28" s="3" customFormat="1" ht="31" customHeight="1" spans="1:18">
      <c r="A28" s="44">
        <v>24</v>
      </c>
      <c r="B28" s="45" t="s">
        <v>83</v>
      </c>
      <c r="C28" s="46" t="s">
        <v>84</v>
      </c>
      <c r="D28" s="47" t="s">
        <v>15</v>
      </c>
      <c r="E28" s="59" t="s">
        <v>85</v>
      </c>
      <c r="F28" s="58" t="e">
        <f>VLOOKUP(B28,火炬统计企业统计人员奖励!$B$4:$E$155,5,0)</f>
        <v>#REF!</v>
      </c>
      <c r="G28" s="60"/>
      <c r="H28" s="61"/>
      <c r="I28" s="66"/>
      <c r="J28" s="60"/>
      <c r="K28" s="58" t="e">
        <f>VLOOKUP(B28,火炬统计企业统计人员奖励!$B$4:$E$155,6,0)</f>
        <v>#REF!</v>
      </c>
      <c r="L28" s="58" t="e">
        <f>VLOOKUP(B28,火炬统计企业统计人员奖励!$B$4:$E$155,7,0)</f>
        <v>#REF!</v>
      </c>
      <c r="M28" s="58" t="e">
        <f>VLOOKUP(B28,火炬统计企业统计人员奖励!$B$4:$E$155,8,0)</f>
        <v>#REF!</v>
      </c>
      <c r="N28" s="58" t="e">
        <f>VLOOKUP(B28,火炬统计企业统计人员奖励!$B$4:$E$155,9,0)</f>
        <v>#REF!</v>
      </c>
      <c r="O28" s="3" t="e">
        <f>VLOOKUP(B28,火炬统计企业统计人员奖励!$B$4:$E$155,10,0)</f>
        <v>#REF!</v>
      </c>
      <c r="P28" s="3" t="e">
        <f t="shared" si="0"/>
        <v>#REF!</v>
      </c>
      <c r="Q28" s="3" t="str">
        <f>VLOOKUP(B28,火炬统计企业统计人员奖励!$B$4:$E$155,3,0)</f>
        <v>华南装备园</v>
      </c>
      <c r="R28" s="3" t="b">
        <f t="shared" si="1"/>
        <v>1</v>
      </c>
    </row>
    <row r="29" s="3" customFormat="1" ht="31" customHeight="1" spans="1:18">
      <c r="A29" s="44">
        <v>25</v>
      </c>
      <c r="B29" s="45" t="s">
        <v>86</v>
      </c>
      <c r="C29" s="46" t="s">
        <v>87</v>
      </c>
      <c r="D29" s="48" t="s">
        <v>88</v>
      </c>
      <c r="E29" s="59" t="s">
        <v>89</v>
      </c>
      <c r="F29" s="58" t="e">
        <f>VLOOKUP(B29,火炬统计企业统计人员奖励!$B$4:$E$155,5,0)</f>
        <v>#REF!</v>
      </c>
      <c r="G29" s="60"/>
      <c r="H29" s="61"/>
      <c r="I29" s="66"/>
      <c r="J29" s="60"/>
      <c r="K29" s="58" t="e">
        <f>VLOOKUP(B29,火炬统计企业统计人员奖励!$B$4:$E$155,6,0)</f>
        <v>#REF!</v>
      </c>
      <c r="L29" s="58" t="e">
        <f>VLOOKUP(B29,火炬统计企业统计人员奖励!$B$4:$E$155,7,0)</f>
        <v>#REF!</v>
      </c>
      <c r="M29" s="58" t="e">
        <f>VLOOKUP(B29,火炬统计企业统计人员奖励!$B$4:$E$155,8,0)</f>
        <v>#REF!</v>
      </c>
      <c r="N29" s="58" t="e">
        <f>VLOOKUP(B29,火炬统计企业统计人员奖励!$B$4:$E$155,9,0)</f>
        <v>#REF!</v>
      </c>
      <c r="O29" s="3" t="e">
        <f>VLOOKUP(B29,火炬统计企业统计人员奖励!$B$4:$E$155,10,0)</f>
        <v>#REF!</v>
      </c>
      <c r="P29" s="3" t="e">
        <f t="shared" si="0"/>
        <v>#REF!</v>
      </c>
      <c r="Q29" s="3" t="str">
        <f>VLOOKUP(B29,火炬统计企业统计人员奖励!$B$4:$E$155,3,0)</f>
        <v>沐溪阳山</v>
      </c>
      <c r="R29" s="3" t="b">
        <f t="shared" si="1"/>
        <v>1</v>
      </c>
    </row>
    <row r="30" s="3" customFormat="1" ht="31" customHeight="1" spans="1:18">
      <c r="A30" s="44">
        <v>26</v>
      </c>
      <c r="B30" s="45" t="s">
        <v>90</v>
      </c>
      <c r="C30" s="47" t="s">
        <v>91</v>
      </c>
      <c r="D30" s="48" t="s">
        <v>88</v>
      </c>
      <c r="E30" s="47" t="s">
        <v>92</v>
      </c>
      <c r="F30" s="58" t="e">
        <f>VLOOKUP(B30,火炬统计企业统计人员奖励!$B$4:$E$155,5,0)</f>
        <v>#REF!</v>
      </c>
      <c r="G30" s="60"/>
      <c r="H30" s="61"/>
      <c r="I30" s="66"/>
      <c r="J30" s="60"/>
      <c r="K30" s="58" t="e">
        <f>VLOOKUP(B30,火炬统计企业统计人员奖励!$B$4:$E$155,6,0)</f>
        <v>#REF!</v>
      </c>
      <c r="L30" s="58" t="e">
        <f>VLOOKUP(B30,火炬统计企业统计人员奖励!$B$4:$E$155,7,0)</f>
        <v>#REF!</v>
      </c>
      <c r="M30" s="58" t="e">
        <f>VLOOKUP(B30,火炬统计企业统计人员奖励!$B$4:$E$155,8,0)</f>
        <v>#REF!</v>
      </c>
      <c r="N30" s="58" t="e">
        <f>VLOOKUP(B30,火炬统计企业统计人员奖励!$B$4:$E$155,9,0)</f>
        <v>#REF!</v>
      </c>
      <c r="O30" s="3" t="e">
        <f>VLOOKUP(B30,火炬统计企业统计人员奖励!$B$4:$E$155,10,0)</f>
        <v>#REF!</v>
      </c>
      <c r="P30" s="3" t="e">
        <f t="shared" si="0"/>
        <v>#REF!</v>
      </c>
      <c r="Q30" s="3" t="str">
        <f>VLOOKUP(B30,火炬统计企业统计人员奖励!$B$4:$E$155,3,0)</f>
        <v>沐溪阳山</v>
      </c>
      <c r="R30" s="3" t="b">
        <f t="shared" si="1"/>
        <v>1</v>
      </c>
    </row>
    <row r="31" s="3" customFormat="1" ht="31" customHeight="1" spans="1:18">
      <c r="A31" s="44">
        <v>27</v>
      </c>
      <c r="B31" s="45" t="s">
        <v>93</v>
      </c>
      <c r="C31" s="46" t="s">
        <v>94</v>
      </c>
      <c r="D31" s="48" t="s">
        <v>88</v>
      </c>
      <c r="E31" s="59" t="s">
        <v>95</v>
      </c>
      <c r="F31" s="58" t="e">
        <f>VLOOKUP(B31,火炬统计企业统计人员奖励!$B$4:$E$155,5,0)</f>
        <v>#REF!</v>
      </c>
      <c r="G31" s="60"/>
      <c r="H31" s="61"/>
      <c r="I31" s="66"/>
      <c r="J31" s="60"/>
      <c r="K31" s="58" t="e">
        <f>VLOOKUP(B31,火炬统计企业统计人员奖励!$B$4:$E$155,6,0)</f>
        <v>#REF!</v>
      </c>
      <c r="L31" s="58" t="e">
        <f>VLOOKUP(B31,火炬统计企业统计人员奖励!$B$4:$E$155,7,0)</f>
        <v>#REF!</v>
      </c>
      <c r="M31" s="58" t="e">
        <f>VLOOKUP(B31,火炬统计企业统计人员奖励!$B$4:$E$155,8,0)</f>
        <v>#REF!</v>
      </c>
      <c r="N31" s="58" t="e">
        <f>VLOOKUP(B31,火炬统计企业统计人员奖励!$B$4:$E$155,9,0)</f>
        <v>#REF!</v>
      </c>
      <c r="O31" s="3" t="e">
        <f>VLOOKUP(B31,火炬统计企业统计人员奖励!$B$4:$E$155,10,0)</f>
        <v>#REF!</v>
      </c>
      <c r="P31" s="3" t="e">
        <f t="shared" si="0"/>
        <v>#REF!</v>
      </c>
      <c r="Q31" s="3" t="str">
        <f>VLOOKUP(B31,火炬统计企业统计人员奖励!$B$4:$E$155,3,0)</f>
        <v>沐溪阳山</v>
      </c>
      <c r="R31" s="3" t="b">
        <f t="shared" si="1"/>
        <v>1</v>
      </c>
    </row>
    <row r="32" s="3" customFormat="1" ht="31" customHeight="1" spans="1:18">
      <c r="A32" s="44">
        <v>28</v>
      </c>
      <c r="B32" s="45" t="s">
        <v>96</v>
      </c>
      <c r="C32" s="47" t="s">
        <v>97</v>
      </c>
      <c r="D32" s="48" t="s">
        <v>88</v>
      </c>
      <c r="E32" s="47" t="s">
        <v>98</v>
      </c>
      <c r="F32" s="58" t="e">
        <f>VLOOKUP(B32,火炬统计企业统计人员奖励!$B$4:$E$155,5,0)</f>
        <v>#REF!</v>
      </c>
      <c r="G32" s="60"/>
      <c r="H32" s="61"/>
      <c r="I32" s="66"/>
      <c r="J32" s="60"/>
      <c r="K32" s="58" t="e">
        <f>VLOOKUP(B32,火炬统计企业统计人员奖励!$B$4:$E$155,6,0)</f>
        <v>#REF!</v>
      </c>
      <c r="L32" s="58" t="e">
        <f>VLOOKUP(B32,火炬统计企业统计人员奖励!$B$4:$E$155,7,0)</f>
        <v>#REF!</v>
      </c>
      <c r="M32" s="58" t="e">
        <f>VLOOKUP(B32,火炬统计企业统计人员奖励!$B$4:$E$155,8,0)</f>
        <v>#REF!</v>
      </c>
      <c r="N32" s="58" t="e">
        <f>VLOOKUP(B32,火炬统计企业统计人员奖励!$B$4:$E$155,9,0)</f>
        <v>#REF!</v>
      </c>
      <c r="O32" s="3" t="e">
        <f>VLOOKUP(B32,火炬统计企业统计人员奖励!$B$4:$E$155,10,0)</f>
        <v>#REF!</v>
      </c>
      <c r="P32" s="3" t="e">
        <f t="shared" si="0"/>
        <v>#REF!</v>
      </c>
      <c r="Q32" s="3" t="str">
        <f>VLOOKUP(B32,火炬统计企业统计人员奖励!$B$4:$E$155,3,0)</f>
        <v>沐溪阳山</v>
      </c>
      <c r="R32" s="3" t="b">
        <f t="shared" si="1"/>
        <v>1</v>
      </c>
    </row>
    <row r="33" s="3" customFormat="1" ht="31" customHeight="1" spans="1:18">
      <c r="A33" s="44">
        <v>29</v>
      </c>
      <c r="B33" s="45" t="s">
        <v>99</v>
      </c>
      <c r="C33" s="47" t="s">
        <v>100</v>
      </c>
      <c r="D33" s="48" t="s">
        <v>88</v>
      </c>
      <c r="E33" s="47" t="s">
        <v>101</v>
      </c>
      <c r="F33" s="58" t="e">
        <f>VLOOKUP(B33,火炬统计企业统计人员奖励!$B$4:$E$155,5,0)</f>
        <v>#REF!</v>
      </c>
      <c r="G33" s="60"/>
      <c r="H33" s="61"/>
      <c r="I33" s="66"/>
      <c r="J33" s="60"/>
      <c r="K33" s="58" t="e">
        <f>VLOOKUP(B33,火炬统计企业统计人员奖励!$B$4:$E$155,6,0)</f>
        <v>#REF!</v>
      </c>
      <c r="L33" s="58" t="e">
        <f>VLOOKUP(B33,火炬统计企业统计人员奖励!$B$4:$E$155,7,0)</f>
        <v>#REF!</v>
      </c>
      <c r="M33" s="58" t="e">
        <f>VLOOKUP(B33,火炬统计企业统计人员奖励!$B$4:$E$155,8,0)</f>
        <v>#REF!</v>
      </c>
      <c r="N33" s="58" t="e">
        <f>VLOOKUP(B33,火炬统计企业统计人员奖励!$B$4:$E$155,9,0)</f>
        <v>#REF!</v>
      </c>
      <c r="O33" s="3" t="e">
        <f>VLOOKUP(B33,火炬统计企业统计人员奖励!$B$4:$E$155,10,0)</f>
        <v>#REF!</v>
      </c>
      <c r="P33" s="3" t="e">
        <f t="shared" si="0"/>
        <v>#REF!</v>
      </c>
      <c r="Q33" s="3" t="str">
        <f>VLOOKUP(B33,火炬统计企业统计人员奖励!$B$4:$E$155,3,0)</f>
        <v>沐溪阳山</v>
      </c>
      <c r="R33" s="3" t="b">
        <f t="shared" si="1"/>
        <v>1</v>
      </c>
    </row>
    <row r="34" s="3" customFormat="1" ht="31" customHeight="1" spans="1:18">
      <c r="A34" s="44">
        <v>30</v>
      </c>
      <c r="B34" s="45" t="s">
        <v>102</v>
      </c>
      <c r="C34" s="47" t="s">
        <v>103</v>
      </c>
      <c r="D34" s="48" t="s">
        <v>88</v>
      </c>
      <c r="E34" s="47" t="s">
        <v>104</v>
      </c>
      <c r="F34" s="58" t="e">
        <f>VLOOKUP(B34,火炬统计企业统计人员奖励!$B$4:$E$155,5,0)</f>
        <v>#REF!</v>
      </c>
      <c r="G34" s="60"/>
      <c r="H34" s="61"/>
      <c r="I34" s="66"/>
      <c r="J34" s="60"/>
      <c r="K34" s="58" t="e">
        <f>VLOOKUP(B34,火炬统计企业统计人员奖励!$B$4:$E$155,6,0)</f>
        <v>#REF!</v>
      </c>
      <c r="L34" s="58" t="e">
        <f>VLOOKUP(B34,火炬统计企业统计人员奖励!$B$4:$E$155,7,0)</f>
        <v>#REF!</v>
      </c>
      <c r="M34" s="58" t="e">
        <f>VLOOKUP(B34,火炬统计企业统计人员奖励!$B$4:$E$155,8,0)</f>
        <v>#REF!</v>
      </c>
      <c r="N34" s="58" t="e">
        <f>VLOOKUP(B34,火炬统计企业统计人员奖励!$B$4:$E$155,9,0)</f>
        <v>#REF!</v>
      </c>
      <c r="O34" s="3" t="e">
        <f>VLOOKUP(B34,火炬统计企业统计人员奖励!$B$4:$E$155,10,0)</f>
        <v>#REF!</v>
      </c>
      <c r="P34" s="3" t="e">
        <f t="shared" si="0"/>
        <v>#REF!</v>
      </c>
      <c r="Q34" s="3" t="str">
        <f>VLOOKUP(B34,火炬统计企业统计人员奖励!$B$4:$E$155,3,0)</f>
        <v>沐溪阳山</v>
      </c>
      <c r="R34" s="3" t="b">
        <f t="shared" si="1"/>
        <v>1</v>
      </c>
    </row>
    <row r="35" s="37" customFormat="1" ht="31" customHeight="1" spans="1:18">
      <c r="A35" s="49">
        <v>31</v>
      </c>
      <c r="B35" s="50" t="s">
        <v>105</v>
      </c>
      <c r="C35" s="51" t="s">
        <v>106</v>
      </c>
      <c r="D35" s="52" t="s">
        <v>88</v>
      </c>
      <c r="E35" s="53" t="s">
        <v>107</v>
      </c>
      <c r="F35" s="62" t="e">
        <f>VLOOKUP(B35,火炬统计企业统计人员奖励!$B$4:$E$155,5,0)</f>
        <v>#N/A</v>
      </c>
      <c r="G35" s="63"/>
      <c r="H35" s="64"/>
      <c r="I35" s="67"/>
      <c r="J35" s="63"/>
      <c r="K35" s="62" t="e">
        <f>VLOOKUP(B35,火炬统计企业统计人员奖励!$B$4:$E$155,6,0)</f>
        <v>#N/A</v>
      </c>
      <c r="L35" s="62" t="e">
        <f>VLOOKUP(B35,火炬统计企业统计人员奖励!$B$4:$E$155,7,0)</f>
        <v>#N/A</v>
      </c>
      <c r="M35" s="62" t="e">
        <f>VLOOKUP(B35,火炬统计企业统计人员奖励!$B$4:$E$155,8,0)</f>
        <v>#N/A</v>
      </c>
      <c r="N35" s="62" t="e">
        <f>VLOOKUP(B35,火炬统计企业统计人员奖励!$B$4:$E$155,9,0)</f>
        <v>#N/A</v>
      </c>
      <c r="O35" s="37" t="e">
        <f>VLOOKUP(B35,火炬统计企业统计人员奖励!$B$4:$E$155,10,0)</f>
        <v>#N/A</v>
      </c>
      <c r="P35" s="37" t="e">
        <f t="shared" si="0"/>
        <v>#N/A</v>
      </c>
      <c r="Q35" s="3" t="e">
        <f>VLOOKUP(B35,火炬统计企业统计人员奖励!$B$4:$E$155,3,0)</f>
        <v>#N/A</v>
      </c>
      <c r="R35" s="3" t="e">
        <f t="shared" si="1"/>
        <v>#N/A</v>
      </c>
    </row>
    <row r="36" s="3" customFormat="1" ht="31" customHeight="1" spans="1:18">
      <c r="A36" s="44">
        <v>32</v>
      </c>
      <c r="B36" s="45" t="s">
        <v>108</v>
      </c>
      <c r="C36" s="47" t="s">
        <v>109</v>
      </c>
      <c r="D36" s="48" t="s">
        <v>88</v>
      </c>
      <c r="E36" s="47" t="s">
        <v>110</v>
      </c>
      <c r="F36" s="58" t="e">
        <f>VLOOKUP(B36,火炬统计企业统计人员奖励!$B$4:$E$155,5,0)</f>
        <v>#REF!</v>
      </c>
      <c r="G36" s="60"/>
      <c r="H36" s="61"/>
      <c r="I36" s="66"/>
      <c r="J36" s="60"/>
      <c r="K36" s="58" t="e">
        <f>VLOOKUP(B36,火炬统计企业统计人员奖励!$B$4:$E$155,6,0)</f>
        <v>#REF!</v>
      </c>
      <c r="L36" s="58" t="e">
        <f>VLOOKUP(B36,火炬统计企业统计人员奖励!$B$4:$E$155,7,0)</f>
        <v>#REF!</v>
      </c>
      <c r="M36" s="58" t="e">
        <f>VLOOKUP(B36,火炬统计企业统计人员奖励!$B$4:$E$155,8,0)</f>
        <v>#REF!</v>
      </c>
      <c r="N36" s="58" t="e">
        <f>VLOOKUP(B36,火炬统计企业统计人员奖励!$B$4:$E$155,9,0)</f>
        <v>#REF!</v>
      </c>
      <c r="O36" s="3" t="e">
        <f>VLOOKUP(B36,火炬统计企业统计人员奖励!$B$4:$E$155,10,0)</f>
        <v>#REF!</v>
      </c>
      <c r="P36" s="3" t="e">
        <f t="shared" si="0"/>
        <v>#REF!</v>
      </c>
      <c r="Q36" s="3" t="str">
        <f>VLOOKUP(B36,火炬统计企业统计人员奖励!$B$4:$E$155,3,0)</f>
        <v>沐溪阳山</v>
      </c>
      <c r="R36" s="3" t="b">
        <f t="shared" si="1"/>
        <v>1</v>
      </c>
    </row>
    <row r="37" s="3" customFormat="1" ht="31" customHeight="1" spans="1:18">
      <c r="A37" s="44">
        <v>33</v>
      </c>
      <c r="B37" s="45" t="s">
        <v>111</v>
      </c>
      <c r="C37" s="47" t="s">
        <v>112</v>
      </c>
      <c r="D37" s="48" t="s">
        <v>88</v>
      </c>
      <c r="E37" s="47" t="s">
        <v>113</v>
      </c>
      <c r="F37" s="58" t="e">
        <f>VLOOKUP(B37,火炬统计企业统计人员奖励!$B$4:$E$155,5,0)</f>
        <v>#REF!</v>
      </c>
      <c r="G37" s="60"/>
      <c r="H37" s="61"/>
      <c r="I37" s="66"/>
      <c r="J37" s="60"/>
      <c r="K37" s="58" t="e">
        <f>VLOOKUP(B37,火炬统计企业统计人员奖励!$B$4:$E$155,6,0)</f>
        <v>#REF!</v>
      </c>
      <c r="L37" s="58" t="e">
        <f>VLOOKUP(B37,火炬统计企业统计人员奖励!$B$4:$E$155,7,0)</f>
        <v>#REF!</v>
      </c>
      <c r="M37" s="58" t="e">
        <f>VLOOKUP(B37,火炬统计企业统计人员奖励!$B$4:$E$155,8,0)</f>
        <v>#REF!</v>
      </c>
      <c r="N37" s="58" t="e">
        <f>VLOOKUP(B37,火炬统计企业统计人员奖励!$B$4:$E$155,9,0)</f>
        <v>#REF!</v>
      </c>
      <c r="O37" s="3" t="e">
        <f>VLOOKUP(B37,火炬统计企业统计人员奖励!$B$4:$E$155,10,0)</f>
        <v>#REF!</v>
      </c>
      <c r="P37" s="3" t="e">
        <f t="shared" si="0"/>
        <v>#REF!</v>
      </c>
      <c r="Q37" s="3" t="str">
        <f>VLOOKUP(B37,火炬统计企业统计人员奖励!$B$4:$E$155,3,0)</f>
        <v>沐溪阳山</v>
      </c>
      <c r="R37" s="3" t="b">
        <f t="shared" si="1"/>
        <v>1</v>
      </c>
    </row>
    <row r="38" s="3" customFormat="1" ht="31" customHeight="1" spans="1:18">
      <c r="A38" s="44">
        <v>34</v>
      </c>
      <c r="B38" s="45" t="s">
        <v>114</v>
      </c>
      <c r="C38" s="47" t="s">
        <v>115</v>
      </c>
      <c r="D38" s="48" t="s">
        <v>88</v>
      </c>
      <c r="E38" s="47" t="s">
        <v>116</v>
      </c>
      <c r="F38" s="58" t="e">
        <f>VLOOKUP(B38,火炬统计企业统计人员奖励!$B$4:$E$155,5,0)</f>
        <v>#REF!</v>
      </c>
      <c r="G38" s="60"/>
      <c r="H38" s="61"/>
      <c r="I38" s="66"/>
      <c r="J38" s="60"/>
      <c r="K38" s="58" t="e">
        <f>VLOOKUP(B38,火炬统计企业统计人员奖励!$B$4:$E$155,6,0)</f>
        <v>#REF!</v>
      </c>
      <c r="L38" s="58" t="e">
        <f>VLOOKUP(B38,火炬统计企业统计人员奖励!$B$4:$E$155,7,0)</f>
        <v>#REF!</v>
      </c>
      <c r="M38" s="58" t="e">
        <f>VLOOKUP(B38,火炬统计企业统计人员奖励!$B$4:$E$155,8,0)</f>
        <v>#REF!</v>
      </c>
      <c r="N38" s="58" t="e">
        <f>VLOOKUP(B38,火炬统计企业统计人员奖励!$B$4:$E$155,9,0)</f>
        <v>#REF!</v>
      </c>
      <c r="O38" s="3" t="e">
        <f>VLOOKUP(B38,火炬统计企业统计人员奖励!$B$4:$E$155,10,0)</f>
        <v>#REF!</v>
      </c>
      <c r="P38" s="3" t="e">
        <f t="shared" ref="P38:P69" si="2">E38=F38</f>
        <v>#REF!</v>
      </c>
      <c r="Q38" s="3" t="str">
        <f>VLOOKUP(B38,火炬统计企业统计人员奖励!$B$4:$E$155,3,0)</f>
        <v>沐溪阳山</v>
      </c>
      <c r="R38" s="3" t="b">
        <f t="shared" ref="R38:R69" si="3">D38=Q38</f>
        <v>1</v>
      </c>
    </row>
    <row r="39" s="3" customFormat="1" ht="31" customHeight="1" spans="1:18">
      <c r="A39" s="44">
        <v>35</v>
      </c>
      <c r="B39" s="45" t="s">
        <v>117</v>
      </c>
      <c r="C39" s="47" t="s">
        <v>118</v>
      </c>
      <c r="D39" s="48" t="s">
        <v>88</v>
      </c>
      <c r="E39" s="47" t="s">
        <v>119</v>
      </c>
      <c r="F39" s="58" t="e">
        <f>VLOOKUP(B39,火炬统计企业统计人员奖励!$B$4:$E$155,5,0)</f>
        <v>#REF!</v>
      </c>
      <c r="G39" s="60"/>
      <c r="H39" s="61"/>
      <c r="I39" s="66"/>
      <c r="J39" s="60"/>
      <c r="K39" s="58" t="e">
        <f>VLOOKUP(B39,火炬统计企业统计人员奖励!$B$4:$E$155,6,0)</f>
        <v>#REF!</v>
      </c>
      <c r="L39" s="58" t="e">
        <f>VLOOKUP(B39,火炬统计企业统计人员奖励!$B$4:$E$155,7,0)</f>
        <v>#REF!</v>
      </c>
      <c r="M39" s="58" t="e">
        <f>VLOOKUP(B39,火炬统计企业统计人员奖励!$B$4:$E$155,8,0)</f>
        <v>#REF!</v>
      </c>
      <c r="N39" s="58" t="e">
        <f>VLOOKUP(B39,火炬统计企业统计人员奖励!$B$4:$E$155,9,0)</f>
        <v>#REF!</v>
      </c>
      <c r="O39" s="3" t="e">
        <f>VLOOKUP(B39,火炬统计企业统计人员奖励!$B$4:$E$155,10,0)</f>
        <v>#REF!</v>
      </c>
      <c r="P39" s="3" t="e">
        <f t="shared" si="2"/>
        <v>#REF!</v>
      </c>
      <c r="Q39" s="3" t="str">
        <f>VLOOKUP(B39,火炬统计企业统计人员奖励!$B$4:$E$155,3,0)</f>
        <v>沐溪阳山</v>
      </c>
      <c r="R39" s="3" t="b">
        <f t="shared" si="3"/>
        <v>1</v>
      </c>
    </row>
    <row r="40" s="3" customFormat="1" ht="31" customHeight="1" spans="1:18">
      <c r="A40" s="44">
        <v>36</v>
      </c>
      <c r="B40" s="45" t="s">
        <v>120</v>
      </c>
      <c r="C40" s="47" t="s">
        <v>121</v>
      </c>
      <c r="D40" s="48" t="s">
        <v>88</v>
      </c>
      <c r="E40" s="47" t="s">
        <v>122</v>
      </c>
      <c r="F40" s="58" t="e">
        <f>VLOOKUP(B40,火炬统计企业统计人员奖励!$B$4:$E$155,5,0)</f>
        <v>#REF!</v>
      </c>
      <c r="G40" s="60"/>
      <c r="H40" s="61"/>
      <c r="I40" s="66"/>
      <c r="J40" s="60"/>
      <c r="K40" s="58" t="e">
        <f>VLOOKUP(B40,火炬统计企业统计人员奖励!$B$4:$E$155,6,0)</f>
        <v>#REF!</v>
      </c>
      <c r="L40" s="58" t="e">
        <f>VLOOKUP(B40,火炬统计企业统计人员奖励!$B$4:$E$155,7,0)</f>
        <v>#REF!</v>
      </c>
      <c r="M40" s="58" t="e">
        <f>VLOOKUP(B40,火炬统计企业统计人员奖励!$B$4:$E$155,8,0)</f>
        <v>#REF!</v>
      </c>
      <c r="N40" s="58" t="e">
        <f>VLOOKUP(B40,火炬统计企业统计人员奖励!$B$4:$E$155,9,0)</f>
        <v>#REF!</v>
      </c>
      <c r="O40" s="3" t="e">
        <f>VLOOKUP(B40,火炬统计企业统计人员奖励!$B$4:$E$155,10,0)</f>
        <v>#REF!</v>
      </c>
      <c r="P40" s="3" t="e">
        <f t="shared" si="2"/>
        <v>#REF!</v>
      </c>
      <c r="Q40" s="3" t="str">
        <f>VLOOKUP(B40,火炬统计企业统计人员奖励!$B$4:$E$155,3,0)</f>
        <v>沐溪阳山</v>
      </c>
      <c r="R40" s="3" t="b">
        <f t="shared" si="3"/>
        <v>1</v>
      </c>
    </row>
    <row r="41" s="3" customFormat="1" ht="31" customHeight="1" spans="1:18">
      <c r="A41" s="44">
        <v>37</v>
      </c>
      <c r="B41" s="45" t="s">
        <v>123</v>
      </c>
      <c r="C41" s="46" t="s">
        <v>124</v>
      </c>
      <c r="D41" s="48" t="s">
        <v>88</v>
      </c>
      <c r="E41" s="59" t="s">
        <v>125</v>
      </c>
      <c r="F41" s="58" t="e">
        <f>VLOOKUP(B41,火炬统计企业统计人员奖励!$B$4:$E$155,5,0)</f>
        <v>#REF!</v>
      </c>
      <c r="G41" s="60"/>
      <c r="H41" s="61"/>
      <c r="I41" s="66"/>
      <c r="J41" s="60"/>
      <c r="K41" s="58" t="e">
        <f>VLOOKUP(B41,火炬统计企业统计人员奖励!$B$4:$E$155,6,0)</f>
        <v>#REF!</v>
      </c>
      <c r="L41" s="58" t="e">
        <f>VLOOKUP(B41,火炬统计企业统计人员奖励!$B$4:$E$155,7,0)</f>
        <v>#REF!</v>
      </c>
      <c r="M41" s="58" t="e">
        <f>VLOOKUP(B41,火炬统计企业统计人员奖励!$B$4:$E$155,8,0)</f>
        <v>#REF!</v>
      </c>
      <c r="N41" s="58" t="e">
        <f>VLOOKUP(B41,火炬统计企业统计人员奖励!$B$4:$E$155,9,0)</f>
        <v>#REF!</v>
      </c>
      <c r="O41" s="3" t="e">
        <f>VLOOKUP(B41,火炬统计企业统计人员奖励!$B$4:$E$155,10,0)</f>
        <v>#REF!</v>
      </c>
      <c r="P41" s="3" t="e">
        <f t="shared" si="2"/>
        <v>#REF!</v>
      </c>
      <c r="Q41" s="3" t="str">
        <f>VLOOKUP(B41,火炬统计企业统计人员奖励!$B$4:$E$155,3,0)</f>
        <v>沐溪阳山</v>
      </c>
      <c r="R41" s="3" t="b">
        <f t="shared" si="3"/>
        <v>1</v>
      </c>
    </row>
    <row r="42" s="3" customFormat="1" ht="31" customHeight="1" spans="1:18">
      <c r="A42" s="44">
        <v>38</v>
      </c>
      <c r="B42" s="45" t="s">
        <v>126</v>
      </c>
      <c r="C42" s="46" t="s">
        <v>127</v>
      </c>
      <c r="D42" s="48" t="s">
        <v>88</v>
      </c>
      <c r="E42" s="59" t="s">
        <v>128</v>
      </c>
      <c r="F42" s="58" t="e">
        <f>VLOOKUP(B42,火炬统计企业统计人员奖励!$B$4:$E$155,5,0)</f>
        <v>#REF!</v>
      </c>
      <c r="G42" s="60"/>
      <c r="H42" s="61"/>
      <c r="I42" s="66"/>
      <c r="J42" s="60"/>
      <c r="K42" s="58" t="e">
        <f>VLOOKUP(B42,火炬统计企业统计人员奖励!$B$4:$E$155,6,0)</f>
        <v>#REF!</v>
      </c>
      <c r="L42" s="58" t="e">
        <f>VLOOKUP(B42,火炬统计企业统计人员奖励!$B$4:$E$155,7,0)</f>
        <v>#REF!</v>
      </c>
      <c r="M42" s="58" t="e">
        <f>VLOOKUP(B42,火炬统计企业统计人员奖励!$B$4:$E$155,8,0)</f>
        <v>#REF!</v>
      </c>
      <c r="N42" s="58" t="e">
        <f>VLOOKUP(B42,火炬统计企业统计人员奖励!$B$4:$E$155,9,0)</f>
        <v>#REF!</v>
      </c>
      <c r="O42" s="3" t="e">
        <f>VLOOKUP(B42,火炬统计企业统计人员奖励!$B$4:$E$155,10,0)</f>
        <v>#REF!</v>
      </c>
      <c r="P42" s="3" t="e">
        <f t="shared" si="2"/>
        <v>#REF!</v>
      </c>
      <c r="Q42" s="3" t="str">
        <f>VLOOKUP(B42,火炬统计企业统计人员奖励!$B$4:$E$155,3,0)</f>
        <v>沐溪阳山</v>
      </c>
      <c r="R42" s="3" t="b">
        <f t="shared" si="3"/>
        <v>1</v>
      </c>
    </row>
    <row r="43" s="3" customFormat="1" ht="31" customHeight="1" spans="1:18">
      <c r="A43" s="44">
        <v>39</v>
      </c>
      <c r="B43" s="45" t="s">
        <v>129</v>
      </c>
      <c r="C43" s="47" t="s">
        <v>130</v>
      </c>
      <c r="D43" s="48" t="s">
        <v>88</v>
      </c>
      <c r="E43" s="47" t="s">
        <v>131</v>
      </c>
      <c r="F43" s="58" t="e">
        <f>VLOOKUP(B43,火炬统计企业统计人员奖励!$B$4:$E$155,5,0)</f>
        <v>#REF!</v>
      </c>
      <c r="G43" s="60"/>
      <c r="H43" s="61"/>
      <c r="I43" s="66"/>
      <c r="J43" s="60"/>
      <c r="K43" s="58" t="e">
        <f>VLOOKUP(B43,火炬统计企业统计人员奖励!$B$4:$E$155,6,0)</f>
        <v>#REF!</v>
      </c>
      <c r="L43" s="58" t="e">
        <f>VLOOKUP(B43,火炬统计企业统计人员奖励!$B$4:$E$155,7,0)</f>
        <v>#REF!</v>
      </c>
      <c r="M43" s="58" t="e">
        <f>VLOOKUP(B43,火炬统计企业统计人员奖励!$B$4:$E$155,8,0)</f>
        <v>#REF!</v>
      </c>
      <c r="N43" s="58" t="e">
        <f>VLOOKUP(B43,火炬统计企业统计人员奖励!$B$4:$E$155,9,0)</f>
        <v>#REF!</v>
      </c>
      <c r="O43" s="3" t="e">
        <f>VLOOKUP(B43,火炬统计企业统计人员奖励!$B$4:$E$155,10,0)</f>
        <v>#REF!</v>
      </c>
      <c r="P43" s="3" t="e">
        <f t="shared" si="2"/>
        <v>#REF!</v>
      </c>
      <c r="Q43" s="3" t="str">
        <f>VLOOKUP(B43,火炬统计企业统计人员奖励!$B$4:$E$155,3,0)</f>
        <v>沐溪阳山</v>
      </c>
      <c r="R43" s="3" t="b">
        <f t="shared" si="3"/>
        <v>1</v>
      </c>
    </row>
    <row r="44" s="37" customFormat="1" ht="31" customHeight="1" spans="1:18">
      <c r="A44" s="49">
        <v>40</v>
      </c>
      <c r="B44" s="50" t="s">
        <v>132</v>
      </c>
      <c r="C44" s="53" t="s">
        <v>133</v>
      </c>
      <c r="D44" s="52" t="s">
        <v>88</v>
      </c>
      <c r="E44" s="53" t="s">
        <v>134</v>
      </c>
      <c r="F44" s="62" t="e">
        <f>VLOOKUP(B44,火炬统计企业统计人员奖励!$B$4:$E$155,5,0)</f>
        <v>#N/A</v>
      </c>
      <c r="G44" s="63"/>
      <c r="H44" s="64"/>
      <c r="I44" s="67"/>
      <c r="J44" s="63"/>
      <c r="K44" s="62" t="e">
        <f>VLOOKUP(B44,火炬统计企业统计人员奖励!$B$4:$E$155,6,0)</f>
        <v>#N/A</v>
      </c>
      <c r="L44" s="62" t="e">
        <f>VLOOKUP(B44,火炬统计企业统计人员奖励!$B$4:$E$155,7,0)</f>
        <v>#N/A</v>
      </c>
      <c r="M44" s="62" t="e">
        <f>VLOOKUP(B44,火炬统计企业统计人员奖励!$B$4:$E$155,8,0)</f>
        <v>#N/A</v>
      </c>
      <c r="N44" s="62" t="e">
        <f>VLOOKUP(B44,火炬统计企业统计人员奖励!$B$4:$E$155,9,0)</f>
        <v>#N/A</v>
      </c>
      <c r="O44" s="37" t="e">
        <f>VLOOKUP(B44,火炬统计企业统计人员奖励!$B$4:$E$155,10,0)</f>
        <v>#N/A</v>
      </c>
      <c r="P44" s="37" t="e">
        <f t="shared" si="2"/>
        <v>#N/A</v>
      </c>
      <c r="Q44" s="3" t="e">
        <f>VLOOKUP(B44,火炬统计企业统计人员奖励!$B$4:$E$155,3,0)</f>
        <v>#N/A</v>
      </c>
      <c r="R44" s="3" t="e">
        <f t="shared" si="3"/>
        <v>#N/A</v>
      </c>
    </row>
    <row r="45" s="3" customFormat="1" ht="31" customHeight="1" spans="1:18">
      <c r="A45" s="44">
        <v>41</v>
      </c>
      <c r="B45" s="45" t="s">
        <v>135</v>
      </c>
      <c r="C45" s="47" t="s">
        <v>136</v>
      </c>
      <c r="D45" s="48" t="s">
        <v>88</v>
      </c>
      <c r="E45" s="65" t="s">
        <v>137</v>
      </c>
      <c r="F45" s="57" t="e">
        <f>VLOOKUP(B45,火炬统计企业统计人员奖励!$B$4:$E$155,5,0)</f>
        <v>#REF!</v>
      </c>
      <c r="G45" s="60"/>
      <c r="H45" s="61"/>
      <c r="I45" s="66"/>
      <c r="J45" s="60"/>
      <c r="K45" s="58" t="e">
        <f>VLOOKUP(B45,火炬统计企业统计人员奖励!$B$4:$E$155,6,0)</f>
        <v>#REF!</v>
      </c>
      <c r="L45" s="58" t="e">
        <f>VLOOKUP(B45,火炬统计企业统计人员奖励!$B$4:$E$155,7,0)</f>
        <v>#REF!</v>
      </c>
      <c r="M45" s="58" t="e">
        <f>VLOOKUP(B45,火炬统计企业统计人员奖励!$B$4:$E$155,8,0)</f>
        <v>#REF!</v>
      </c>
      <c r="N45" s="58" t="e">
        <f>VLOOKUP(B45,火炬统计企业统计人员奖励!$B$4:$E$155,9,0)</f>
        <v>#REF!</v>
      </c>
      <c r="O45" s="3" t="e">
        <f>VLOOKUP(B45,火炬统计企业统计人员奖励!$B$4:$E$155,10,0)</f>
        <v>#REF!</v>
      </c>
      <c r="P45" s="3" t="e">
        <f t="shared" si="2"/>
        <v>#REF!</v>
      </c>
      <c r="Q45" s="3" t="str">
        <f>VLOOKUP(B45,火炬统计企业统计人员奖励!$B$4:$E$155,3,0)</f>
        <v>沐溪阳山</v>
      </c>
      <c r="R45" s="3" t="b">
        <f t="shared" si="3"/>
        <v>1</v>
      </c>
    </row>
    <row r="46" s="3" customFormat="1" ht="31" customHeight="1" spans="1:18">
      <c r="A46" s="44">
        <v>42</v>
      </c>
      <c r="B46" s="45" t="s">
        <v>138</v>
      </c>
      <c r="C46" s="47" t="s">
        <v>139</v>
      </c>
      <c r="D46" s="48" t="s">
        <v>88</v>
      </c>
      <c r="E46" s="47" t="s">
        <v>140</v>
      </c>
      <c r="F46" s="58" t="e">
        <f>VLOOKUP(B46,火炬统计企业统计人员奖励!$B$4:$E$155,5,0)</f>
        <v>#REF!</v>
      </c>
      <c r="G46" s="60"/>
      <c r="H46" s="61"/>
      <c r="I46" s="66"/>
      <c r="J46" s="60"/>
      <c r="K46" s="58" t="e">
        <f>VLOOKUP(B46,火炬统计企业统计人员奖励!$B$4:$E$155,6,0)</f>
        <v>#REF!</v>
      </c>
      <c r="L46" s="58" t="e">
        <f>VLOOKUP(B46,火炬统计企业统计人员奖励!$B$4:$E$155,7,0)</f>
        <v>#REF!</v>
      </c>
      <c r="M46" s="58" t="e">
        <f>VLOOKUP(B46,火炬统计企业统计人员奖励!$B$4:$E$155,8,0)</f>
        <v>#REF!</v>
      </c>
      <c r="N46" s="58" t="e">
        <f>VLOOKUP(B46,火炬统计企业统计人员奖励!$B$4:$E$155,9,0)</f>
        <v>#REF!</v>
      </c>
      <c r="O46" s="3" t="e">
        <f>VLOOKUP(B46,火炬统计企业统计人员奖励!$B$4:$E$155,10,0)</f>
        <v>#REF!</v>
      </c>
      <c r="P46" s="3" t="e">
        <f t="shared" si="2"/>
        <v>#REF!</v>
      </c>
      <c r="Q46" s="3" t="str">
        <f>VLOOKUP(B46,火炬统计企业统计人员奖励!$B$4:$E$155,3,0)</f>
        <v>沐溪阳山</v>
      </c>
      <c r="R46" s="3" t="b">
        <f t="shared" si="3"/>
        <v>1</v>
      </c>
    </row>
    <row r="47" s="3" customFormat="1" ht="31" customHeight="1" spans="1:18">
      <c r="A47" s="44">
        <v>43</v>
      </c>
      <c r="B47" s="45" t="s">
        <v>141</v>
      </c>
      <c r="C47" s="46" t="s">
        <v>142</v>
      </c>
      <c r="D47" s="48" t="s">
        <v>88</v>
      </c>
      <c r="E47" s="59" t="s">
        <v>143</v>
      </c>
      <c r="F47" s="58" t="e">
        <f>VLOOKUP(B47,火炬统计企业统计人员奖励!$B$4:$E$155,5,0)</f>
        <v>#REF!</v>
      </c>
      <c r="G47" s="60"/>
      <c r="H47" s="61"/>
      <c r="I47" s="66"/>
      <c r="J47" s="60"/>
      <c r="K47" s="58" t="e">
        <f>VLOOKUP(B47,火炬统计企业统计人员奖励!$B$4:$E$155,6,0)</f>
        <v>#REF!</v>
      </c>
      <c r="L47" s="58" t="e">
        <f>VLOOKUP(B47,火炬统计企业统计人员奖励!$B$4:$E$155,7,0)</f>
        <v>#REF!</v>
      </c>
      <c r="M47" s="58" t="e">
        <f>VLOOKUP(B47,火炬统计企业统计人员奖励!$B$4:$E$155,8,0)</f>
        <v>#REF!</v>
      </c>
      <c r="N47" s="58" t="e">
        <f>VLOOKUP(B47,火炬统计企业统计人员奖励!$B$4:$E$155,9,0)</f>
        <v>#REF!</v>
      </c>
      <c r="O47" s="3" t="e">
        <f>VLOOKUP(B47,火炬统计企业统计人员奖励!$B$4:$E$155,10,0)</f>
        <v>#REF!</v>
      </c>
      <c r="P47" s="3" t="e">
        <f t="shared" si="2"/>
        <v>#REF!</v>
      </c>
      <c r="Q47" s="3" t="str">
        <f>VLOOKUP(B47,火炬统计企业统计人员奖励!$B$4:$E$155,3,0)</f>
        <v>沐溪阳山</v>
      </c>
      <c r="R47" s="3" t="b">
        <f t="shared" si="3"/>
        <v>1</v>
      </c>
    </row>
    <row r="48" s="3" customFormat="1" ht="31" customHeight="1" spans="1:18">
      <c r="A48" s="44">
        <v>44</v>
      </c>
      <c r="B48" s="45" t="s">
        <v>144</v>
      </c>
      <c r="C48" s="47" t="s">
        <v>145</v>
      </c>
      <c r="D48" s="48" t="s">
        <v>88</v>
      </c>
      <c r="E48" s="47" t="s">
        <v>146</v>
      </c>
      <c r="F48" s="58" t="e">
        <f>VLOOKUP(B48,火炬统计企业统计人员奖励!$B$4:$E$155,5,0)</f>
        <v>#REF!</v>
      </c>
      <c r="G48" s="60"/>
      <c r="H48" s="61"/>
      <c r="I48" s="66"/>
      <c r="J48" s="60"/>
      <c r="K48" s="58" t="e">
        <f>VLOOKUP(B48,火炬统计企业统计人员奖励!$B$4:$E$155,6,0)</f>
        <v>#REF!</v>
      </c>
      <c r="L48" s="58" t="e">
        <f>VLOOKUP(B48,火炬统计企业统计人员奖励!$B$4:$E$155,7,0)</f>
        <v>#REF!</v>
      </c>
      <c r="M48" s="58" t="e">
        <f>VLOOKUP(B48,火炬统计企业统计人员奖励!$B$4:$E$155,8,0)</f>
        <v>#REF!</v>
      </c>
      <c r="N48" s="58" t="e">
        <f>VLOOKUP(B48,火炬统计企业统计人员奖励!$B$4:$E$155,9,0)</f>
        <v>#REF!</v>
      </c>
      <c r="O48" s="3" t="e">
        <f>VLOOKUP(B48,火炬统计企业统计人员奖励!$B$4:$E$155,10,0)</f>
        <v>#REF!</v>
      </c>
      <c r="P48" s="3" t="e">
        <f t="shared" si="2"/>
        <v>#REF!</v>
      </c>
      <c r="Q48" s="3" t="str">
        <f>VLOOKUP(B48,火炬统计企业统计人员奖励!$B$4:$E$155,3,0)</f>
        <v>沐溪阳山</v>
      </c>
      <c r="R48" s="3" t="b">
        <f t="shared" si="3"/>
        <v>1</v>
      </c>
    </row>
    <row r="49" s="3" customFormat="1" ht="31" customHeight="1" spans="1:18">
      <c r="A49" s="44">
        <v>45</v>
      </c>
      <c r="B49" s="45" t="s">
        <v>147</v>
      </c>
      <c r="C49" s="47" t="s">
        <v>148</v>
      </c>
      <c r="D49" s="48" t="s">
        <v>88</v>
      </c>
      <c r="E49" s="47" t="s">
        <v>149</v>
      </c>
      <c r="F49" s="58" t="e">
        <f>VLOOKUP(B49,火炬统计企业统计人员奖励!$B$4:$E$155,5,0)</f>
        <v>#REF!</v>
      </c>
      <c r="G49" s="60"/>
      <c r="H49" s="61"/>
      <c r="I49" s="66"/>
      <c r="J49" s="60"/>
      <c r="K49" s="58" t="e">
        <f>VLOOKUP(B49,火炬统计企业统计人员奖励!$B$4:$E$155,6,0)</f>
        <v>#REF!</v>
      </c>
      <c r="L49" s="58" t="e">
        <f>VLOOKUP(B49,火炬统计企业统计人员奖励!$B$4:$E$155,7,0)</f>
        <v>#REF!</v>
      </c>
      <c r="M49" s="58" t="e">
        <f>VLOOKUP(B49,火炬统计企业统计人员奖励!$B$4:$E$155,8,0)</f>
        <v>#REF!</v>
      </c>
      <c r="N49" s="58" t="e">
        <f>VLOOKUP(B49,火炬统计企业统计人员奖励!$B$4:$E$155,9,0)</f>
        <v>#REF!</v>
      </c>
      <c r="O49" s="3" t="e">
        <f>VLOOKUP(B49,火炬统计企业统计人员奖励!$B$4:$E$155,10,0)</f>
        <v>#REF!</v>
      </c>
      <c r="P49" s="3" t="e">
        <f t="shared" si="2"/>
        <v>#REF!</v>
      </c>
      <c r="Q49" s="3" t="str">
        <f>VLOOKUP(B49,火炬统计企业统计人员奖励!$B$4:$E$155,3,0)</f>
        <v>沐溪阳山</v>
      </c>
      <c r="R49" s="3" t="b">
        <f t="shared" si="3"/>
        <v>1</v>
      </c>
    </row>
    <row r="50" s="3" customFormat="1" ht="31" customHeight="1" spans="1:18">
      <c r="A50" s="44">
        <v>46</v>
      </c>
      <c r="B50" s="45" t="s">
        <v>150</v>
      </c>
      <c r="C50" s="46" t="s">
        <v>151</v>
      </c>
      <c r="D50" s="48" t="s">
        <v>88</v>
      </c>
      <c r="E50" s="65" t="s">
        <v>152</v>
      </c>
      <c r="F50" s="57" t="e">
        <f>VLOOKUP(B50,火炬统计企业统计人员奖励!$B$4:$E$155,5,0)</f>
        <v>#REF!</v>
      </c>
      <c r="G50" s="60"/>
      <c r="H50" s="61"/>
      <c r="I50" s="66"/>
      <c r="J50" s="60"/>
      <c r="K50" s="58" t="e">
        <f>VLOOKUP(B50,火炬统计企业统计人员奖励!$B$4:$E$155,6,0)</f>
        <v>#REF!</v>
      </c>
      <c r="L50" s="58" t="e">
        <f>VLOOKUP(B50,火炬统计企业统计人员奖励!$B$4:$E$155,7,0)</f>
        <v>#REF!</v>
      </c>
      <c r="M50" s="58" t="e">
        <f>VLOOKUP(B50,火炬统计企业统计人员奖励!$B$4:$E$155,8,0)</f>
        <v>#REF!</v>
      </c>
      <c r="N50" s="58" t="e">
        <f>VLOOKUP(B50,火炬统计企业统计人员奖励!$B$4:$E$155,9,0)</f>
        <v>#REF!</v>
      </c>
      <c r="O50" s="3" t="e">
        <f>VLOOKUP(B50,火炬统计企业统计人员奖励!$B$4:$E$155,10,0)</f>
        <v>#REF!</v>
      </c>
      <c r="P50" s="3" t="e">
        <f t="shared" si="2"/>
        <v>#REF!</v>
      </c>
      <c r="Q50" s="3" t="str">
        <f>VLOOKUP(B50,火炬统计企业统计人员奖励!$B$4:$E$155,3,0)</f>
        <v>沐溪阳山</v>
      </c>
      <c r="R50" s="3" t="b">
        <f t="shared" si="3"/>
        <v>1</v>
      </c>
    </row>
    <row r="51" s="37" customFormat="1" ht="31" customHeight="1" spans="1:18">
      <c r="A51" s="49">
        <v>47</v>
      </c>
      <c r="B51" s="50" t="s">
        <v>153</v>
      </c>
      <c r="C51" s="53" t="s">
        <v>154</v>
      </c>
      <c r="D51" s="52" t="s">
        <v>88</v>
      </c>
      <c r="E51" s="53" t="s">
        <v>155</v>
      </c>
      <c r="F51" s="62" t="e">
        <f>VLOOKUP(B51,火炬统计企业统计人员奖励!$B$4:$E$155,5,0)</f>
        <v>#N/A</v>
      </c>
      <c r="G51" s="63"/>
      <c r="H51" s="64"/>
      <c r="I51" s="67"/>
      <c r="J51" s="63"/>
      <c r="K51" s="62" t="e">
        <f>VLOOKUP(B51,火炬统计企业统计人员奖励!$B$4:$E$155,6,0)</f>
        <v>#N/A</v>
      </c>
      <c r="L51" s="62" t="e">
        <f>VLOOKUP(B51,火炬统计企业统计人员奖励!$B$4:$E$155,7,0)</f>
        <v>#N/A</v>
      </c>
      <c r="M51" s="62" t="e">
        <f>VLOOKUP(B51,火炬统计企业统计人员奖励!$B$4:$E$155,8,0)</f>
        <v>#N/A</v>
      </c>
      <c r="N51" s="62" t="e">
        <f>VLOOKUP(B51,火炬统计企业统计人员奖励!$B$4:$E$155,9,0)</f>
        <v>#N/A</v>
      </c>
      <c r="O51" s="37" t="e">
        <f>VLOOKUP(B51,火炬统计企业统计人员奖励!$B$4:$E$155,10,0)</f>
        <v>#N/A</v>
      </c>
      <c r="P51" s="37" t="e">
        <f t="shared" si="2"/>
        <v>#N/A</v>
      </c>
      <c r="Q51" s="3" t="e">
        <f>VLOOKUP(B51,火炬统计企业统计人员奖励!$B$4:$E$155,3,0)</f>
        <v>#N/A</v>
      </c>
      <c r="R51" s="3" t="e">
        <f t="shared" si="3"/>
        <v>#N/A</v>
      </c>
    </row>
    <row r="52" s="3" customFormat="1" ht="31" customHeight="1" spans="1:18">
      <c r="A52" s="44">
        <v>48</v>
      </c>
      <c r="B52" s="45" t="s">
        <v>156</v>
      </c>
      <c r="C52" s="47" t="s">
        <v>157</v>
      </c>
      <c r="D52" s="48" t="s">
        <v>88</v>
      </c>
      <c r="E52" s="47" t="s">
        <v>158</v>
      </c>
      <c r="F52" s="58" t="e">
        <f>VLOOKUP(B52,火炬统计企业统计人员奖励!$B$4:$E$155,5,0)</f>
        <v>#REF!</v>
      </c>
      <c r="G52" s="60"/>
      <c r="H52" s="61"/>
      <c r="I52" s="66"/>
      <c r="J52" s="60"/>
      <c r="K52" s="58" t="e">
        <f>VLOOKUP(B52,火炬统计企业统计人员奖励!$B$4:$E$155,6,0)</f>
        <v>#REF!</v>
      </c>
      <c r="L52" s="58" t="e">
        <f>VLOOKUP(B52,火炬统计企业统计人员奖励!$B$4:$E$155,7,0)</f>
        <v>#REF!</v>
      </c>
      <c r="M52" s="58" t="e">
        <f>VLOOKUP(B52,火炬统计企业统计人员奖励!$B$4:$E$155,8,0)</f>
        <v>#REF!</v>
      </c>
      <c r="N52" s="58" t="e">
        <f>VLOOKUP(B52,火炬统计企业统计人员奖励!$B$4:$E$155,9,0)</f>
        <v>#REF!</v>
      </c>
      <c r="O52" s="3" t="e">
        <f>VLOOKUP(B52,火炬统计企业统计人员奖励!$B$4:$E$155,10,0)</f>
        <v>#REF!</v>
      </c>
      <c r="P52" s="3" t="e">
        <f t="shared" si="2"/>
        <v>#REF!</v>
      </c>
      <c r="Q52" s="3" t="str">
        <f>VLOOKUP(B52,火炬统计企业统计人员奖励!$B$4:$E$155,3,0)</f>
        <v>沐溪阳山</v>
      </c>
      <c r="R52" s="3" t="b">
        <f t="shared" si="3"/>
        <v>1</v>
      </c>
    </row>
    <row r="53" s="3" customFormat="1" ht="31" customHeight="1" spans="1:18">
      <c r="A53" s="44">
        <v>49</v>
      </c>
      <c r="B53" s="45" t="s">
        <v>159</v>
      </c>
      <c r="C53" s="47" t="s">
        <v>160</v>
      </c>
      <c r="D53" s="48" t="s">
        <v>88</v>
      </c>
      <c r="E53" s="47" t="s">
        <v>161</v>
      </c>
      <c r="F53" s="58" t="e">
        <f>VLOOKUP(B53,火炬统计企业统计人员奖励!$B$4:$E$155,5,0)</f>
        <v>#REF!</v>
      </c>
      <c r="G53" s="60"/>
      <c r="H53" s="61"/>
      <c r="I53" s="66"/>
      <c r="J53" s="60"/>
      <c r="K53" s="58" t="e">
        <f>VLOOKUP(B53,火炬统计企业统计人员奖励!$B$4:$E$155,6,0)</f>
        <v>#REF!</v>
      </c>
      <c r="L53" s="58" t="e">
        <f>VLOOKUP(B53,火炬统计企业统计人员奖励!$B$4:$E$155,7,0)</f>
        <v>#REF!</v>
      </c>
      <c r="M53" s="58" t="e">
        <f>VLOOKUP(B53,火炬统计企业统计人员奖励!$B$4:$E$155,8,0)</f>
        <v>#REF!</v>
      </c>
      <c r="N53" s="58" t="e">
        <f>VLOOKUP(B53,火炬统计企业统计人员奖励!$B$4:$E$155,9,0)</f>
        <v>#REF!</v>
      </c>
      <c r="O53" s="3" t="e">
        <f>VLOOKUP(B53,火炬统计企业统计人员奖励!$B$4:$E$155,10,0)</f>
        <v>#REF!</v>
      </c>
      <c r="P53" s="3" t="e">
        <f t="shared" si="2"/>
        <v>#REF!</v>
      </c>
      <c r="Q53" s="3" t="str">
        <f>VLOOKUP(B53,火炬统计企业统计人员奖励!$B$4:$E$155,3,0)</f>
        <v>沐溪阳山</v>
      </c>
      <c r="R53" s="3" t="b">
        <f t="shared" si="3"/>
        <v>1</v>
      </c>
    </row>
    <row r="54" s="3" customFormat="1" ht="31" customHeight="1" spans="1:18">
      <c r="A54" s="44">
        <v>50</v>
      </c>
      <c r="B54" s="45" t="s">
        <v>162</v>
      </c>
      <c r="C54" s="46" t="s">
        <v>163</v>
      </c>
      <c r="D54" s="48" t="s">
        <v>88</v>
      </c>
      <c r="E54" s="56" t="s">
        <v>164</v>
      </c>
      <c r="F54" s="57" t="e">
        <f>VLOOKUP(B54,火炬统计企业统计人员奖励!$B$4:$E$155,5,0)</f>
        <v>#REF!</v>
      </c>
      <c r="G54" s="60"/>
      <c r="H54" s="61"/>
      <c r="I54" s="66"/>
      <c r="J54" s="60"/>
      <c r="K54" s="58" t="e">
        <f>VLOOKUP(B54,火炬统计企业统计人员奖励!$B$4:$E$155,6,0)</f>
        <v>#REF!</v>
      </c>
      <c r="L54" s="58" t="e">
        <f>VLOOKUP(B54,火炬统计企业统计人员奖励!$B$4:$E$155,7,0)</f>
        <v>#REF!</v>
      </c>
      <c r="M54" s="58" t="e">
        <f>VLOOKUP(B54,火炬统计企业统计人员奖励!$B$4:$E$155,8,0)</f>
        <v>#REF!</v>
      </c>
      <c r="N54" s="58" t="e">
        <f>VLOOKUP(B54,火炬统计企业统计人员奖励!$B$4:$E$155,9,0)</f>
        <v>#REF!</v>
      </c>
      <c r="O54" s="3" t="e">
        <f>VLOOKUP(B54,火炬统计企业统计人员奖励!$B$4:$E$155,10,0)</f>
        <v>#REF!</v>
      </c>
      <c r="P54" s="3" t="e">
        <f t="shared" si="2"/>
        <v>#REF!</v>
      </c>
      <c r="Q54" s="3" t="str">
        <f>VLOOKUP(B54,火炬统计企业统计人员奖励!$B$4:$E$155,3,0)</f>
        <v>沐溪阳山</v>
      </c>
      <c r="R54" s="3" t="b">
        <f t="shared" si="3"/>
        <v>1</v>
      </c>
    </row>
    <row r="55" s="3" customFormat="1" ht="31" customHeight="1" spans="1:18">
      <c r="A55" s="44">
        <v>51</v>
      </c>
      <c r="B55" s="45" t="s">
        <v>165</v>
      </c>
      <c r="C55" s="46" t="s">
        <v>166</v>
      </c>
      <c r="D55" s="48" t="s">
        <v>88</v>
      </c>
      <c r="E55" s="59" t="s">
        <v>167</v>
      </c>
      <c r="F55" s="58" t="e">
        <f>VLOOKUP(B55,火炬统计企业统计人员奖励!$B$4:$E$155,5,0)</f>
        <v>#REF!</v>
      </c>
      <c r="G55" s="60"/>
      <c r="H55" s="61"/>
      <c r="I55" s="66"/>
      <c r="J55" s="60"/>
      <c r="K55" s="58" t="e">
        <f>VLOOKUP(B55,火炬统计企业统计人员奖励!$B$4:$E$155,6,0)</f>
        <v>#REF!</v>
      </c>
      <c r="L55" s="58" t="e">
        <f>VLOOKUP(B55,火炬统计企业统计人员奖励!$B$4:$E$155,7,0)</f>
        <v>#REF!</v>
      </c>
      <c r="M55" s="58" t="e">
        <f>VLOOKUP(B55,火炬统计企业统计人员奖励!$B$4:$E$155,8,0)</f>
        <v>#REF!</v>
      </c>
      <c r="N55" s="58" t="e">
        <f>VLOOKUP(B55,火炬统计企业统计人员奖励!$B$4:$E$155,9,0)</f>
        <v>#REF!</v>
      </c>
      <c r="O55" s="3" t="e">
        <f>VLOOKUP(B55,火炬统计企业统计人员奖励!$B$4:$E$155,10,0)</f>
        <v>#REF!</v>
      </c>
      <c r="P55" s="3" t="e">
        <f t="shared" si="2"/>
        <v>#REF!</v>
      </c>
      <c r="Q55" s="3" t="str">
        <f>VLOOKUP(B55,火炬统计企业统计人员奖励!$B$4:$E$155,3,0)</f>
        <v>沐溪阳山</v>
      </c>
      <c r="R55" s="3" t="b">
        <f t="shared" si="3"/>
        <v>1</v>
      </c>
    </row>
    <row r="56" s="3" customFormat="1" ht="31" customHeight="1" spans="1:18">
      <c r="A56" s="44">
        <v>52</v>
      </c>
      <c r="B56" s="45" t="s">
        <v>168</v>
      </c>
      <c r="C56" s="47" t="s">
        <v>169</v>
      </c>
      <c r="D56" s="48" t="s">
        <v>88</v>
      </c>
      <c r="E56" s="65" t="s">
        <v>170</v>
      </c>
      <c r="F56" s="57" t="e">
        <f>VLOOKUP(B56,火炬统计企业统计人员奖励!$B$4:$E$155,5,0)</f>
        <v>#REF!</v>
      </c>
      <c r="G56" s="60"/>
      <c r="H56" s="61"/>
      <c r="I56" s="66"/>
      <c r="J56" s="60"/>
      <c r="K56" s="58" t="e">
        <f>VLOOKUP(B56,火炬统计企业统计人员奖励!$B$4:$E$155,6,0)</f>
        <v>#REF!</v>
      </c>
      <c r="L56" s="58" t="e">
        <f>VLOOKUP(B56,火炬统计企业统计人员奖励!$B$4:$E$155,7,0)</f>
        <v>#REF!</v>
      </c>
      <c r="M56" s="58" t="e">
        <f>VLOOKUP(B56,火炬统计企业统计人员奖励!$B$4:$E$155,8,0)</f>
        <v>#REF!</v>
      </c>
      <c r="N56" s="58" t="e">
        <f>VLOOKUP(B56,火炬统计企业统计人员奖励!$B$4:$E$155,9,0)</f>
        <v>#REF!</v>
      </c>
      <c r="O56" s="3" t="e">
        <f>VLOOKUP(B56,火炬统计企业统计人员奖励!$B$4:$E$155,10,0)</f>
        <v>#REF!</v>
      </c>
      <c r="P56" s="3" t="e">
        <f t="shared" si="2"/>
        <v>#REF!</v>
      </c>
      <c r="Q56" s="3" t="str">
        <f>VLOOKUP(B56,火炬统计企业统计人员奖励!$B$4:$E$155,3,0)</f>
        <v>沐溪阳山</v>
      </c>
      <c r="R56" s="3" t="b">
        <f t="shared" si="3"/>
        <v>1</v>
      </c>
    </row>
    <row r="57" s="3" customFormat="1" ht="31" customHeight="1" spans="1:18">
      <c r="A57" s="44">
        <v>53</v>
      </c>
      <c r="B57" s="45" t="s">
        <v>171</v>
      </c>
      <c r="C57" s="47" t="s">
        <v>172</v>
      </c>
      <c r="D57" s="48" t="s">
        <v>88</v>
      </c>
      <c r="E57" s="47" t="s">
        <v>173</v>
      </c>
      <c r="F57" s="58" t="e">
        <f>VLOOKUP(B57,火炬统计企业统计人员奖励!$B$4:$E$155,5,0)</f>
        <v>#REF!</v>
      </c>
      <c r="G57" s="60"/>
      <c r="H57" s="61"/>
      <c r="I57" s="66"/>
      <c r="J57" s="60"/>
      <c r="K57" s="58" t="e">
        <f>VLOOKUP(B57,火炬统计企业统计人员奖励!$B$4:$E$155,6,0)</f>
        <v>#REF!</v>
      </c>
      <c r="L57" s="58" t="e">
        <f>VLOOKUP(B57,火炬统计企业统计人员奖励!$B$4:$E$155,7,0)</f>
        <v>#REF!</v>
      </c>
      <c r="M57" s="58" t="e">
        <f>VLOOKUP(B57,火炬统计企业统计人员奖励!$B$4:$E$155,8,0)</f>
        <v>#REF!</v>
      </c>
      <c r="N57" s="58" t="e">
        <f>VLOOKUP(B57,火炬统计企业统计人员奖励!$B$4:$E$155,9,0)</f>
        <v>#REF!</v>
      </c>
      <c r="O57" s="3" t="e">
        <f>VLOOKUP(B57,火炬统计企业统计人员奖励!$B$4:$E$155,10,0)</f>
        <v>#REF!</v>
      </c>
      <c r="P57" s="3" t="e">
        <f t="shared" si="2"/>
        <v>#REF!</v>
      </c>
      <c r="Q57" s="3" t="str">
        <f>VLOOKUP(B57,火炬统计企业统计人员奖励!$B$4:$E$155,3,0)</f>
        <v>沐溪阳山</v>
      </c>
      <c r="R57" s="3" t="b">
        <f t="shared" si="3"/>
        <v>1</v>
      </c>
    </row>
    <row r="58" s="3" customFormat="1" ht="31" customHeight="1" spans="1:18">
      <c r="A58" s="44">
        <v>54</v>
      </c>
      <c r="B58" s="45" t="s">
        <v>174</v>
      </c>
      <c r="C58" s="47" t="s">
        <v>175</v>
      </c>
      <c r="D58" s="48" t="s">
        <v>88</v>
      </c>
      <c r="E58" s="65" t="s">
        <v>176</v>
      </c>
      <c r="F58" s="57" t="e">
        <f>VLOOKUP(B58,火炬统计企业统计人员奖励!$B$4:$E$155,5,0)</f>
        <v>#REF!</v>
      </c>
      <c r="G58" s="60"/>
      <c r="H58" s="61"/>
      <c r="I58" s="66"/>
      <c r="J58" s="60"/>
      <c r="K58" s="58" t="e">
        <f>VLOOKUP(B58,火炬统计企业统计人员奖励!$B$4:$E$155,6,0)</f>
        <v>#REF!</v>
      </c>
      <c r="L58" s="58" t="e">
        <f>VLOOKUP(B58,火炬统计企业统计人员奖励!$B$4:$E$155,7,0)</f>
        <v>#REF!</v>
      </c>
      <c r="M58" s="58" t="e">
        <f>VLOOKUP(B58,火炬统计企业统计人员奖励!$B$4:$E$155,8,0)</f>
        <v>#REF!</v>
      </c>
      <c r="N58" s="58" t="e">
        <f>VLOOKUP(B58,火炬统计企业统计人员奖励!$B$4:$E$155,9,0)</f>
        <v>#REF!</v>
      </c>
      <c r="O58" s="3" t="e">
        <f>VLOOKUP(B58,火炬统计企业统计人员奖励!$B$4:$E$155,10,0)</f>
        <v>#REF!</v>
      </c>
      <c r="P58" s="3" t="e">
        <f t="shared" si="2"/>
        <v>#REF!</v>
      </c>
      <c r="Q58" s="3" t="str">
        <f>VLOOKUP(B58,火炬统计企业统计人员奖励!$B$4:$E$155,3,0)</f>
        <v>沐溪阳山</v>
      </c>
      <c r="R58" s="3" t="b">
        <f t="shared" si="3"/>
        <v>1</v>
      </c>
    </row>
    <row r="59" s="3" customFormat="1" ht="31" customHeight="1" spans="1:18">
      <c r="A59" s="44">
        <v>55</v>
      </c>
      <c r="B59" s="45" t="s">
        <v>177</v>
      </c>
      <c r="C59" s="47" t="s">
        <v>178</v>
      </c>
      <c r="D59" s="48" t="s">
        <v>88</v>
      </c>
      <c r="E59" s="47" t="s">
        <v>179</v>
      </c>
      <c r="F59" s="58" t="e">
        <f>VLOOKUP(B59,火炬统计企业统计人员奖励!$B$4:$E$155,5,0)</f>
        <v>#REF!</v>
      </c>
      <c r="G59" s="60"/>
      <c r="H59" s="61"/>
      <c r="I59" s="66"/>
      <c r="J59" s="60"/>
      <c r="K59" s="58" t="e">
        <f>VLOOKUP(B59,火炬统计企业统计人员奖励!$B$4:$E$155,6,0)</f>
        <v>#REF!</v>
      </c>
      <c r="L59" s="58" t="e">
        <f>VLOOKUP(B59,火炬统计企业统计人员奖励!$B$4:$E$155,7,0)</f>
        <v>#REF!</v>
      </c>
      <c r="M59" s="58" t="e">
        <f>VLOOKUP(B59,火炬统计企业统计人员奖励!$B$4:$E$155,8,0)</f>
        <v>#REF!</v>
      </c>
      <c r="N59" s="58" t="e">
        <f>VLOOKUP(B59,火炬统计企业统计人员奖励!$B$4:$E$155,9,0)</f>
        <v>#REF!</v>
      </c>
      <c r="O59" s="3" t="e">
        <f>VLOOKUP(B59,火炬统计企业统计人员奖励!$B$4:$E$155,10,0)</f>
        <v>#REF!</v>
      </c>
      <c r="P59" s="3" t="e">
        <f t="shared" si="2"/>
        <v>#REF!</v>
      </c>
      <c r="Q59" s="3" t="str">
        <f>VLOOKUP(B59,火炬统计企业统计人员奖励!$B$4:$E$155,3,0)</f>
        <v>沐溪阳山</v>
      </c>
      <c r="R59" s="3" t="b">
        <f t="shared" si="3"/>
        <v>1</v>
      </c>
    </row>
    <row r="60" s="37" customFormat="1" ht="31" customHeight="1" spans="1:18">
      <c r="A60" s="49">
        <v>56</v>
      </c>
      <c r="B60" s="50" t="s">
        <v>180</v>
      </c>
      <c r="C60" s="53" t="s">
        <v>181</v>
      </c>
      <c r="D60" s="52" t="s">
        <v>88</v>
      </c>
      <c r="E60" s="53" t="s">
        <v>182</v>
      </c>
      <c r="F60" s="62" t="e">
        <f>VLOOKUP(B60,火炬统计企业统计人员奖励!$B$4:$E$155,5,0)</f>
        <v>#N/A</v>
      </c>
      <c r="G60" s="63"/>
      <c r="H60" s="64"/>
      <c r="I60" s="67"/>
      <c r="J60" s="63"/>
      <c r="K60" s="62" t="e">
        <f>VLOOKUP(B60,火炬统计企业统计人员奖励!$B$4:$E$155,6,0)</f>
        <v>#N/A</v>
      </c>
      <c r="L60" s="62" t="e">
        <f>VLOOKUP(B60,火炬统计企业统计人员奖励!$B$4:$E$155,7,0)</f>
        <v>#N/A</v>
      </c>
      <c r="M60" s="62" t="e">
        <f>VLOOKUP(B60,火炬统计企业统计人员奖励!$B$4:$E$155,8,0)</f>
        <v>#N/A</v>
      </c>
      <c r="N60" s="62" t="e">
        <f>VLOOKUP(B60,火炬统计企业统计人员奖励!$B$4:$E$155,9,0)</f>
        <v>#N/A</v>
      </c>
      <c r="O60" s="37" t="e">
        <f>VLOOKUP(B60,火炬统计企业统计人员奖励!$B$4:$E$155,10,0)</f>
        <v>#N/A</v>
      </c>
      <c r="P60" s="37" t="e">
        <f t="shared" si="2"/>
        <v>#N/A</v>
      </c>
      <c r="Q60" s="3" t="e">
        <f>VLOOKUP(B60,火炬统计企业统计人员奖励!$B$4:$E$155,3,0)</f>
        <v>#N/A</v>
      </c>
      <c r="R60" s="3" t="e">
        <f t="shared" si="3"/>
        <v>#N/A</v>
      </c>
    </row>
    <row r="61" s="3" customFormat="1" ht="31" customHeight="1" spans="1:18">
      <c r="A61" s="44">
        <v>57</v>
      </c>
      <c r="B61" s="45" t="s">
        <v>183</v>
      </c>
      <c r="C61" s="47" t="s">
        <v>184</v>
      </c>
      <c r="D61" s="48" t="s">
        <v>88</v>
      </c>
      <c r="E61" s="47" t="s">
        <v>185</v>
      </c>
      <c r="F61" s="58" t="e">
        <f>VLOOKUP(B61,火炬统计企业统计人员奖励!$B$4:$E$155,5,0)</f>
        <v>#REF!</v>
      </c>
      <c r="G61" s="60"/>
      <c r="H61" s="61"/>
      <c r="I61" s="66"/>
      <c r="J61" s="60"/>
      <c r="K61" s="58" t="e">
        <f>VLOOKUP(B61,火炬统计企业统计人员奖励!$B$4:$E$155,6,0)</f>
        <v>#REF!</v>
      </c>
      <c r="L61" s="58" t="e">
        <f>VLOOKUP(B61,火炬统计企业统计人员奖励!$B$4:$E$155,7,0)</f>
        <v>#REF!</v>
      </c>
      <c r="M61" s="58" t="e">
        <f>VLOOKUP(B61,火炬统计企业统计人员奖励!$B$4:$E$155,8,0)</f>
        <v>#REF!</v>
      </c>
      <c r="N61" s="58" t="e">
        <f>VLOOKUP(B61,火炬统计企业统计人员奖励!$B$4:$E$155,9,0)</f>
        <v>#REF!</v>
      </c>
      <c r="O61" s="3" t="e">
        <f>VLOOKUP(B61,火炬统计企业统计人员奖励!$B$4:$E$155,10,0)</f>
        <v>#REF!</v>
      </c>
      <c r="P61" s="3" t="e">
        <f t="shared" si="2"/>
        <v>#REF!</v>
      </c>
      <c r="Q61" s="3" t="str">
        <f>VLOOKUP(B61,火炬统计企业统计人员奖励!$B$4:$E$155,3,0)</f>
        <v>沐溪阳山</v>
      </c>
      <c r="R61" s="3" t="b">
        <f t="shared" si="3"/>
        <v>1</v>
      </c>
    </row>
    <row r="62" s="3" customFormat="1" ht="31" customHeight="1" spans="1:18">
      <c r="A62" s="44">
        <v>58</v>
      </c>
      <c r="B62" s="45" t="s">
        <v>186</v>
      </c>
      <c r="C62" s="46" t="s">
        <v>187</v>
      </c>
      <c r="D62" s="48" t="s">
        <v>88</v>
      </c>
      <c r="E62" s="59" t="s">
        <v>188</v>
      </c>
      <c r="F62" s="58" t="e">
        <f>VLOOKUP(B62,火炬统计企业统计人员奖励!$B$4:$E$155,5,0)</f>
        <v>#REF!</v>
      </c>
      <c r="G62" s="60"/>
      <c r="H62" s="61"/>
      <c r="I62" s="66"/>
      <c r="J62" s="60"/>
      <c r="K62" s="58" t="e">
        <f>VLOOKUP(B62,火炬统计企业统计人员奖励!$B$4:$E$155,6,0)</f>
        <v>#REF!</v>
      </c>
      <c r="L62" s="58" t="e">
        <f>VLOOKUP(B62,火炬统计企业统计人员奖励!$B$4:$E$155,7,0)</f>
        <v>#REF!</v>
      </c>
      <c r="M62" s="58" t="e">
        <f>VLOOKUP(B62,火炬统计企业统计人员奖励!$B$4:$E$155,8,0)</f>
        <v>#REF!</v>
      </c>
      <c r="N62" s="58" t="e">
        <f>VLOOKUP(B62,火炬统计企业统计人员奖励!$B$4:$E$155,9,0)</f>
        <v>#REF!</v>
      </c>
      <c r="O62" s="3" t="e">
        <f>VLOOKUP(B62,火炬统计企业统计人员奖励!$B$4:$E$155,10,0)</f>
        <v>#REF!</v>
      </c>
      <c r="P62" s="3" t="e">
        <f t="shared" si="2"/>
        <v>#REF!</v>
      </c>
      <c r="Q62" s="3" t="str">
        <f>VLOOKUP(B62,火炬统计企业统计人员奖励!$B$4:$E$155,3,0)</f>
        <v>沐溪阳山</v>
      </c>
      <c r="R62" s="3" t="b">
        <f t="shared" si="3"/>
        <v>1</v>
      </c>
    </row>
    <row r="63" s="3" customFormat="1" ht="31" customHeight="1" spans="1:18">
      <c r="A63" s="44">
        <v>59</v>
      </c>
      <c r="B63" s="45" t="s">
        <v>189</v>
      </c>
      <c r="C63" s="47" t="s">
        <v>190</v>
      </c>
      <c r="D63" s="48" t="s">
        <v>88</v>
      </c>
      <c r="E63" s="47" t="s">
        <v>191</v>
      </c>
      <c r="F63" s="58" t="e">
        <f>VLOOKUP(B63,火炬统计企业统计人员奖励!$B$4:$E$155,5,0)</f>
        <v>#REF!</v>
      </c>
      <c r="G63" s="60"/>
      <c r="H63" s="61"/>
      <c r="I63" s="66"/>
      <c r="J63" s="60"/>
      <c r="K63" s="58" t="e">
        <f>VLOOKUP(B63,火炬统计企业统计人员奖励!$B$4:$E$155,6,0)</f>
        <v>#REF!</v>
      </c>
      <c r="L63" s="58" t="e">
        <f>VLOOKUP(B63,火炬统计企业统计人员奖励!$B$4:$E$155,7,0)</f>
        <v>#REF!</v>
      </c>
      <c r="M63" s="58" t="e">
        <f>VLOOKUP(B63,火炬统计企业统计人员奖励!$B$4:$E$155,8,0)</f>
        <v>#REF!</v>
      </c>
      <c r="N63" s="58" t="e">
        <f>VLOOKUP(B63,火炬统计企业统计人员奖励!$B$4:$E$155,9,0)</f>
        <v>#REF!</v>
      </c>
      <c r="O63" s="3" t="e">
        <f>VLOOKUP(B63,火炬统计企业统计人员奖励!$B$4:$E$155,10,0)</f>
        <v>#REF!</v>
      </c>
      <c r="P63" s="3" t="e">
        <f t="shared" si="2"/>
        <v>#REF!</v>
      </c>
      <c r="Q63" s="3" t="str">
        <f>VLOOKUP(B63,火炬统计企业统计人员奖励!$B$4:$E$155,3,0)</f>
        <v>沐溪阳山</v>
      </c>
      <c r="R63" s="3" t="b">
        <f t="shared" si="3"/>
        <v>1</v>
      </c>
    </row>
    <row r="64" s="3" customFormat="1" ht="31" customHeight="1" spans="1:18">
      <c r="A64" s="44">
        <v>60</v>
      </c>
      <c r="B64" s="45" t="s">
        <v>192</v>
      </c>
      <c r="C64" s="47" t="s">
        <v>193</v>
      </c>
      <c r="D64" s="48" t="s">
        <v>88</v>
      </c>
      <c r="E64" s="47" t="s">
        <v>191</v>
      </c>
      <c r="F64" s="58" t="e">
        <f>VLOOKUP(B64,火炬统计企业统计人员奖励!$B$4:$E$155,5,0)</f>
        <v>#REF!</v>
      </c>
      <c r="G64" s="60"/>
      <c r="H64" s="61"/>
      <c r="I64" s="66"/>
      <c r="J64" s="60"/>
      <c r="K64" s="58" t="e">
        <f>VLOOKUP(B64,火炬统计企业统计人员奖励!$B$4:$E$155,6,0)</f>
        <v>#REF!</v>
      </c>
      <c r="L64" s="58" t="e">
        <f>VLOOKUP(B64,火炬统计企业统计人员奖励!$B$4:$E$155,7,0)</f>
        <v>#REF!</v>
      </c>
      <c r="M64" s="58" t="e">
        <f>VLOOKUP(B64,火炬统计企业统计人员奖励!$B$4:$E$155,8,0)</f>
        <v>#REF!</v>
      </c>
      <c r="N64" s="58" t="e">
        <f>VLOOKUP(B64,火炬统计企业统计人员奖励!$B$4:$E$155,9,0)</f>
        <v>#REF!</v>
      </c>
      <c r="O64" s="3" t="e">
        <f>VLOOKUP(B64,火炬统计企业统计人员奖励!$B$4:$E$155,10,0)</f>
        <v>#REF!</v>
      </c>
      <c r="P64" s="3" t="e">
        <f t="shared" si="2"/>
        <v>#REF!</v>
      </c>
      <c r="Q64" s="3" t="str">
        <f>VLOOKUP(B64,火炬统计企业统计人员奖励!$B$4:$E$155,3,0)</f>
        <v>沐溪阳山</v>
      </c>
      <c r="R64" s="3" t="b">
        <f t="shared" si="3"/>
        <v>1</v>
      </c>
    </row>
    <row r="65" s="3" customFormat="1" ht="31" customHeight="1" spans="1:18">
      <c r="A65" s="44">
        <v>61</v>
      </c>
      <c r="B65" s="45" t="s">
        <v>194</v>
      </c>
      <c r="C65" s="47" t="s">
        <v>195</v>
      </c>
      <c r="D65" s="48" t="s">
        <v>88</v>
      </c>
      <c r="E65" s="47" t="s">
        <v>196</v>
      </c>
      <c r="F65" s="58" t="e">
        <f>VLOOKUP(B65,火炬统计企业统计人员奖励!$B$4:$E$155,5,0)</f>
        <v>#REF!</v>
      </c>
      <c r="G65" s="60"/>
      <c r="H65" s="61"/>
      <c r="I65" s="66"/>
      <c r="J65" s="60"/>
      <c r="K65" s="58" t="e">
        <f>VLOOKUP(B65,火炬统计企业统计人员奖励!$B$4:$E$155,6,0)</f>
        <v>#REF!</v>
      </c>
      <c r="L65" s="58" t="e">
        <f>VLOOKUP(B65,火炬统计企业统计人员奖励!$B$4:$E$155,7,0)</f>
        <v>#REF!</v>
      </c>
      <c r="M65" s="58" t="e">
        <f>VLOOKUP(B65,火炬统计企业统计人员奖励!$B$4:$E$155,8,0)</f>
        <v>#REF!</v>
      </c>
      <c r="N65" s="58" t="e">
        <f>VLOOKUP(B65,火炬统计企业统计人员奖励!$B$4:$E$155,9,0)</f>
        <v>#REF!</v>
      </c>
      <c r="O65" s="3" t="e">
        <f>VLOOKUP(B65,火炬统计企业统计人员奖励!$B$4:$E$155,10,0)</f>
        <v>#REF!</v>
      </c>
      <c r="P65" s="3" t="e">
        <f t="shared" si="2"/>
        <v>#REF!</v>
      </c>
      <c r="Q65" s="3" t="str">
        <f>VLOOKUP(B65,火炬统计企业统计人员奖励!$B$4:$E$155,3,0)</f>
        <v>沐溪阳山</v>
      </c>
      <c r="R65" s="3" t="b">
        <f t="shared" si="3"/>
        <v>1</v>
      </c>
    </row>
    <row r="66" s="3" customFormat="1" ht="31" customHeight="1" spans="1:18">
      <c r="A66" s="44">
        <v>62</v>
      </c>
      <c r="B66" s="45" t="s">
        <v>197</v>
      </c>
      <c r="C66" s="47" t="s">
        <v>198</v>
      </c>
      <c r="D66" s="48" t="s">
        <v>88</v>
      </c>
      <c r="E66" s="65" t="s">
        <v>199</v>
      </c>
      <c r="F66" s="57" t="e">
        <f>VLOOKUP(B66,火炬统计企业统计人员奖励!$B$4:$E$155,5,0)</f>
        <v>#REF!</v>
      </c>
      <c r="G66" s="60"/>
      <c r="H66" s="61"/>
      <c r="I66" s="66"/>
      <c r="J66" s="60"/>
      <c r="K66" s="58" t="e">
        <f>VLOOKUP(B66,火炬统计企业统计人员奖励!$B$4:$E$155,6,0)</f>
        <v>#REF!</v>
      </c>
      <c r="L66" s="58" t="e">
        <f>VLOOKUP(B66,火炬统计企业统计人员奖励!$B$4:$E$155,7,0)</f>
        <v>#REF!</v>
      </c>
      <c r="M66" s="58" t="e">
        <f>VLOOKUP(B66,火炬统计企业统计人员奖励!$B$4:$E$155,8,0)</f>
        <v>#REF!</v>
      </c>
      <c r="N66" s="58" t="e">
        <f>VLOOKUP(B66,火炬统计企业统计人员奖励!$B$4:$E$155,9,0)</f>
        <v>#REF!</v>
      </c>
      <c r="O66" s="3" t="e">
        <f>VLOOKUP(B66,火炬统计企业统计人员奖励!$B$4:$E$155,10,0)</f>
        <v>#REF!</v>
      </c>
      <c r="P66" s="3" t="e">
        <f t="shared" si="2"/>
        <v>#REF!</v>
      </c>
      <c r="Q66" s="3" t="str">
        <f>VLOOKUP(B66,火炬统计企业统计人员奖励!$B$4:$E$155,3,0)</f>
        <v>沐溪阳山</v>
      </c>
      <c r="R66" s="3" t="b">
        <f t="shared" si="3"/>
        <v>1</v>
      </c>
    </row>
    <row r="67" s="3" customFormat="1" ht="31" customHeight="1" spans="1:18">
      <c r="A67" s="44">
        <v>63</v>
      </c>
      <c r="B67" s="45" t="s">
        <v>200</v>
      </c>
      <c r="C67" s="47" t="s">
        <v>201</v>
      </c>
      <c r="D67" s="48" t="s">
        <v>88</v>
      </c>
      <c r="E67" s="47" t="s">
        <v>202</v>
      </c>
      <c r="F67" s="58" t="e">
        <f>VLOOKUP(B67,火炬统计企业统计人员奖励!$B$4:$E$155,5,0)</f>
        <v>#REF!</v>
      </c>
      <c r="G67" s="60"/>
      <c r="H67" s="61"/>
      <c r="I67" s="66"/>
      <c r="J67" s="60"/>
      <c r="K67" s="58" t="e">
        <f>VLOOKUP(B67,火炬统计企业统计人员奖励!$B$4:$E$155,6,0)</f>
        <v>#REF!</v>
      </c>
      <c r="L67" s="58" t="e">
        <f>VLOOKUP(B67,火炬统计企业统计人员奖励!$B$4:$E$155,7,0)</f>
        <v>#REF!</v>
      </c>
      <c r="M67" s="58" t="e">
        <f>VLOOKUP(B67,火炬统计企业统计人员奖励!$B$4:$E$155,8,0)</f>
        <v>#REF!</v>
      </c>
      <c r="N67" s="58" t="e">
        <f>VLOOKUP(B67,火炬统计企业统计人员奖励!$B$4:$E$155,9,0)</f>
        <v>#REF!</v>
      </c>
      <c r="O67" s="3" t="e">
        <f>VLOOKUP(B67,火炬统计企业统计人员奖励!$B$4:$E$155,10,0)</f>
        <v>#REF!</v>
      </c>
      <c r="P67" s="3" t="e">
        <f t="shared" si="2"/>
        <v>#REF!</v>
      </c>
      <c r="Q67" s="3" t="str">
        <f>VLOOKUP(B67,火炬统计企业统计人员奖励!$B$4:$E$155,3,0)</f>
        <v>沐溪阳山</v>
      </c>
      <c r="R67" s="3" t="b">
        <f t="shared" si="3"/>
        <v>1</v>
      </c>
    </row>
    <row r="68" s="3" customFormat="1" ht="31" customHeight="1" spans="1:18">
      <c r="A68" s="44">
        <v>64</v>
      </c>
      <c r="B68" s="45" t="s">
        <v>203</v>
      </c>
      <c r="C68" s="47" t="s">
        <v>204</v>
      </c>
      <c r="D68" s="48" t="s">
        <v>88</v>
      </c>
      <c r="E68" s="47" t="s">
        <v>205</v>
      </c>
      <c r="F68" s="58" t="e">
        <f>VLOOKUP(B68,火炬统计企业统计人员奖励!$B$4:$E$155,5,0)</f>
        <v>#REF!</v>
      </c>
      <c r="G68" s="60"/>
      <c r="H68" s="61"/>
      <c r="I68" s="66"/>
      <c r="J68" s="60"/>
      <c r="K68" s="58" t="e">
        <f>VLOOKUP(B68,火炬统计企业统计人员奖励!$B$4:$E$155,6,0)</f>
        <v>#REF!</v>
      </c>
      <c r="L68" s="58" t="e">
        <f>VLOOKUP(B68,火炬统计企业统计人员奖励!$B$4:$E$155,7,0)</f>
        <v>#REF!</v>
      </c>
      <c r="M68" s="58" t="e">
        <f>VLOOKUP(B68,火炬统计企业统计人员奖励!$B$4:$E$155,8,0)</f>
        <v>#REF!</v>
      </c>
      <c r="N68" s="58" t="e">
        <f>VLOOKUP(B68,火炬统计企业统计人员奖励!$B$4:$E$155,9,0)</f>
        <v>#REF!</v>
      </c>
      <c r="O68" s="3" t="e">
        <f>VLOOKUP(B68,火炬统计企业统计人员奖励!$B$4:$E$155,10,0)</f>
        <v>#REF!</v>
      </c>
      <c r="P68" s="3" t="e">
        <f t="shared" si="2"/>
        <v>#REF!</v>
      </c>
      <c r="Q68" s="3" t="str">
        <f>VLOOKUP(B68,火炬统计企业统计人员奖励!$B$4:$E$155,3,0)</f>
        <v>沐溪阳山</v>
      </c>
      <c r="R68" s="3" t="b">
        <f t="shared" si="3"/>
        <v>1</v>
      </c>
    </row>
    <row r="69" s="3" customFormat="1" ht="31" customHeight="1" spans="1:18">
      <c r="A69" s="44">
        <v>65</v>
      </c>
      <c r="B69" s="45" t="s">
        <v>206</v>
      </c>
      <c r="C69" s="47" t="s">
        <v>207</v>
      </c>
      <c r="D69" s="48" t="s">
        <v>88</v>
      </c>
      <c r="E69" s="47" t="s">
        <v>208</v>
      </c>
      <c r="F69" s="58" t="e">
        <f>VLOOKUP(B69,火炬统计企业统计人员奖励!$B$4:$E$155,5,0)</f>
        <v>#REF!</v>
      </c>
      <c r="G69" s="60"/>
      <c r="H69" s="61"/>
      <c r="I69" s="66"/>
      <c r="J69" s="60"/>
      <c r="K69" s="58" t="e">
        <f>VLOOKUP(B69,火炬统计企业统计人员奖励!$B$4:$E$155,6,0)</f>
        <v>#REF!</v>
      </c>
      <c r="L69" s="58" t="e">
        <f>VLOOKUP(B69,火炬统计企业统计人员奖励!$B$4:$E$155,7,0)</f>
        <v>#REF!</v>
      </c>
      <c r="M69" s="58" t="e">
        <f>VLOOKUP(B69,火炬统计企业统计人员奖励!$B$4:$E$155,8,0)</f>
        <v>#REF!</v>
      </c>
      <c r="N69" s="58" t="e">
        <f>VLOOKUP(B69,火炬统计企业统计人员奖励!$B$4:$E$155,9,0)</f>
        <v>#REF!</v>
      </c>
      <c r="O69" s="3" t="e">
        <f>VLOOKUP(B69,火炬统计企业统计人员奖励!$B$4:$E$155,10,0)</f>
        <v>#REF!</v>
      </c>
      <c r="P69" s="3" t="e">
        <f t="shared" si="2"/>
        <v>#REF!</v>
      </c>
      <c r="Q69" s="3" t="str">
        <f>VLOOKUP(B69,火炬统计企业统计人员奖励!$B$4:$E$155,3,0)</f>
        <v>沐溪阳山</v>
      </c>
      <c r="R69" s="3" t="b">
        <f t="shared" si="3"/>
        <v>1</v>
      </c>
    </row>
    <row r="70" s="3" customFormat="1" ht="31" customHeight="1" spans="1:18">
      <c r="A70" s="44">
        <v>66</v>
      </c>
      <c r="B70" s="45" t="s">
        <v>209</v>
      </c>
      <c r="C70" s="47" t="s">
        <v>210</v>
      </c>
      <c r="D70" s="48" t="s">
        <v>88</v>
      </c>
      <c r="E70" s="47" t="s">
        <v>211</v>
      </c>
      <c r="F70" s="58" t="e">
        <f>VLOOKUP(B70,火炬统计企业统计人员奖励!$B$4:$E$155,5,0)</f>
        <v>#REF!</v>
      </c>
      <c r="G70" s="60"/>
      <c r="H70" s="61"/>
      <c r="I70" s="66"/>
      <c r="J70" s="60"/>
      <c r="K70" s="58" t="e">
        <f>VLOOKUP(B70,火炬统计企业统计人员奖励!$B$4:$E$155,6,0)</f>
        <v>#REF!</v>
      </c>
      <c r="L70" s="58" t="e">
        <f>VLOOKUP(B70,火炬统计企业统计人员奖励!$B$4:$E$155,7,0)</f>
        <v>#REF!</v>
      </c>
      <c r="M70" s="58" t="e">
        <f>VLOOKUP(B70,火炬统计企业统计人员奖励!$B$4:$E$155,8,0)</f>
        <v>#REF!</v>
      </c>
      <c r="N70" s="58" t="e">
        <f>VLOOKUP(B70,火炬统计企业统计人员奖励!$B$4:$E$155,9,0)</f>
        <v>#REF!</v>
      </c>
      <c r="O70" s="3" t="e">
        <f>VLOOKUP(B70,火炬统计企业统计人员奖励!$B$4:$E$155,10,0)</f>
        <v>#REF!</v>
      </c>
      <c r="P70" s="3" t="e">
        <f t="shared" ref="P70:P101" si="4">E70=F70</f>
        <v>#REF!</v>
      </c>
      <c r="Q70" s="3" t="str">
        <f>VLOOKUP(B70,火炬统计企业统计人员奖励!$B$4:$E$155,3,0)</f>
        <v>沐溪阳山</v>
      </c>
      <c r="R70" s="3" t="b">
        <f t="shared" ref="R70:R101" si="5">D70=Q70</f>
        <v>1</v>
      </c>
    </row>
    <row r="71" s="3" customFormat="1" ht="31" customHeight="1" spans="1:18">
      <c r="A71" s="44">
        <v>67</v>
      </c>
      <c r="B71" s="45" t="s">
        <v>212</v>
      </c>
      <c r="C71" s="46" t="s">
        <v>213</v>
      </c>
      <c r="D71" s="48" t="s">
        <v>88</v>
      </c>
      <c r="E71" s="59" t="s">
        <v>214</v>
      </c>
      <c r="F71" s="58" t="e">
        <f>VLOOKUP(B71,火炬统计企业统计人员奖励!$B$4:$E$155,5,0)</f>
        <v>#REF!</v>
      </c>
      <c r="G71" s="60"/>
      <c r="H71" s="61"/>
      <c r="I71" s="66"/>
      <c r="J71" s="60"/>
      <c r="K71" s="58" t="e">
        <f>VLOOKUP(B71,火炬统计企业统计人员奖励!$B$4:$E$155,6,0)</f>
        <v>#REF!</v>
      </c>
      <c r="L71" s="58" t="e">
        <f>VLOOKUP(B71,火炬统计企业统计人员奖励!$B$4:$E$155,7,0)</f>
        <v>#REF!</v>
      </c>
      <c r="M71" s="58" t="e">
        <f>VLOOKUP(B71,火炬统计企业统计人员奖励!$B$4:$E$155,8,0)</f>
        <v>#REF!</v>
      </c>
      <c r="N71" s="58" t="e">
        <f>VLOOKUP(B71,火炬统计企业统计人员奖励!$B$4:$E$155,9,0)</f>
        <v>#REF!</v>
      </c>
      <c r="O71" s="3" t="e">
        <f>VLOOKUP(B71,火炬统计企业统计人员奖励!$B$4:$E$155,10,0)</f>
        <v>#REF!</v>
      </c>
      <c r="P71" s="3" t="e">
        <f t="shared" si="4"/>
        <v>#REF!</v>
      </c>
      <c r="Q71" s="3" t="str">
        <f>VLOOKUP(B71,火炬统计企业统计人员奖励!$B$4:$E$155,3,0)</f>
        <v>沐溪阳山</v>
      </c>
      <c r="R71" s="3" t="b">
        <f t="shared" si="5"/>
        <v>1</v>
      </c>
    </row>
    <row r="72" s="3" customFormat="1" ht="31" customHeight="1" spans="1:18">
      <c r="A72" s="44">
        <v>68</v>
      </c>
      <c r="B72" s="45" t="s">
        <v>215</v>
      </c>
      <c r="C72" s="47" t="s">
        <v>216</v>
      </c>
      <c r="D72" s="48" t="s">
        <v>88</v>
      </c>
      <c r="E72" s="47" t="s">
        <v>217</v>
      </c>
      <c r="F72" s="58" t="e">
        <f>VLOOKUP(B72,火炬统计企业统计人员奖励!$B$4:$E$155,5,0)</f>
        <v>#REF!</v>
      </c>
      <c r="G72" s="60"/>
      <c r="H72" s="61"/>
      <c r="I72" s="66"/>
      <c r="J72" s="60"/>
      <c r="K72" s="58" t="e">
        <f>VLOOKUP(B72,火炬统计企业统计人员奖励!$B$4:$E$155,6,0)</f>
        <v>#REF!</v>
      </c>
      <c r="L72" s="58" t="e">
        <f>VLOOKUP(B72,火炬统计企业统计人员奖励!$B$4:$E$155,7,0)</f>
        <v>#REF!</v>
      </c>
      <c r="M72" s="58" t="e">
        <f>VLOOKUP(B72,火炬统计企业统计人员奖励!$B$4:$E$155,8,0)</f>
        <v>#REF!</v>
      </c>
      <c r="N72" s="58" t="e">
        <f>VLOOKUP(B72,火炬统计企业统计人员奖励!$B$4:$E$155,9,0)</f>
        <v>#REF!</v>
      </c>
      <c r="O72" s="3" t="e">
        <f>VLOOKUP(B72,火炬统计企业统计人员奖励!$B$4:$E$155,10,0)</f>
        <v>#REF!</v>
      </c>
      <c r="P72" s="3" t="e">
        <f t="shared" si="4"/>
        <v>#REF!</v>
      </c>
      <c r="Q72" s="3" t="str">
        <f>VLOOKUP(B72,火炬统计企业统计人员奖励!$B$4:$E$155,3,0)</f>
        <v>沐溪阳山</v>
      </c>
      <c r="R72" s="3" t="b">
        <f t="shared" si="5"/>
        <v>1</v>
      </c>
    </row>
    <row r="73" s="3" customFormat="1" ht="31" customHeight="1" spans="1:18">
      <c r="A73" s="44">
        <v>69</v>
      </c>
      <c r="B73" s="45" t="s">
        <v>218</v>
      </c>
      <c r="C73" s="47" t="s">
        <v>219</v>
      </c>
      <c r="D73" s="48" t="s">
        <v>88</v>
      </c>
      <c r="E73" s="47" t="s">
        <v>220</v>
      </c>
      <c r="F73" s="58" t="e">
        <f>VLOOKUP(B73,火炬统计企业统计人员奖励!$B$4:$E$155,5,0)</f>
        <v>#REF!</v>
      </c>
      <c r="G73" s="60"/>
      <c r="H73" s="61"/>
      <c r="I73" s="66"/>
      <c r="J73" s="60"/>
      <c r="K73" s="58" t="e">
        <f>VLOOKUP(B73,火炬统计企业统计人员奖励!$B$4:$E$155,6,0)</f>
        <v>#REF!</v>
      </c>
      <c r="L73" s="58" t="e">
        <f>VLOOKUP(B73,火炬统计企业统计人员奖励!$B$4:$E$155,7,0)</f>
        <v>#REF!</v>
      </c>
      <c r="M73" s="58" t="e">
        <f>VLOOKUP(B73,火炬统计企业统计人员奖励!$B$4:$E$155,8,0)</f>
        <v>#REF!</v>
      </c>
      <c r="N73" s="58" t="e">
        <f>VLOOKUP(B73,火炬统计企业统计人员奖励!$B$4:$E$155,9,0)</f>
        <v>#REF!</v>
      </c>
      <c r="O73" s="3" t="e">
        <f>VLOOKUP(B73,火炬统计企业统计人员奖励!$B$4:$E$155,10,0)</f>
        <v>#REF!</v>
      </c>
      <c r="P73" s="3" t="e">
        <f t="shared" si="4"/>
        <v>#REF!</v>
      </c>
      <c r="Q73" s="3" t="str">
        <f>VLOOKUP(B73,火炬统计企业统计人员奖励!$B$4:$E$155,3,0)</f>
        <v>沐溪阳山</v>
      </c>
      <c r="R73" s="3" t="b">
        <f t="shared" si="5"/>
        <v>1</v>
      </c>
    </row>
    <row r="74" s="3" customFormat="1" ht="31" customHeight="1" spans="1:18">
      <c r="A74" s="44">
        <v>70</v>
      </c>
      <c r="B74" s="45" t="s">
        <v>221</v>
      </c>
      <c r="C74" s="47" t="s">
        <v>222</v>
      </c>
      <c r="D74" s="48" t="s">
        <v>88</v>
      </c>
      <c r="E74" s="47" t="s">
        <v>223</v>
      </c>
      <c r="F74" s="58" t="e">
        <f>VLOOKUP(B74,火炬统计企业统计人员奖励!$B$4:$E$155,5,0)</f>
        <v>#REF!</v>
      </c>
      <c r="G74" s="60"/>
      <c r="H74" s="61"/>
      <c r="I74" s="66"/>
      <c r="J74" s="60"/>
      <c r="K74" s="58" t="e">
        <f>VLOOKUP(B74,火炬统计企业统计人员奖励!$B$4:$E$155,6,0)</f>
        <v>#REF!</v>
      </c>
      <c r="L74" s="58" t="e">
        <f>VLOOKUP(B74,火炬统计企业统计人员奖励!$B$4:$E$155,7,0)</f>
        <v>#REF!</v>
      </c>
      <c r="M74" s="58" t="e">
        <f>VLOOKUP(B74,火炬统计企业统计人员奖励!$B$4:$E$155,8,0)</f>
        <v>#REF!</v>
      </c>
      <c r="N74" s="58" t="e">
        <f>VLOOKUP(B74,火炬统计企业统计人员奖励!$B$4:$E$155,9,0)</f>
        <v>#REF!</v>
      </c>
      <c r="O74" s="3" t="e">
        <f>VLOOKUP(B74,火炬统计企业统计人员奖励!$B$4:$E$155,10,0)</f>
        <v>#REF!</v>
      </c>
      <c r="P74" s="3" t="e">
        <f t="shared" si="4"/>
        <v>#REF!</v>
      </c>
      <c r="Q74" s="3" t="str">
        <f>VLOOKUP(B74,火炬统计企业统计人员奖励!$B$4:$E$155,3,0)</f>
        <v>沐溪阳山</v>
      </c>
      <c r="R74" s="3" t="b">
        <f t="shared" si="5"/>
        <v>1</v>
      </c>
    </row>
    <row r="75" s="3" customFormat="1" ht="31" customHeight="1" spans="1:18">
      <c r="A75" s="44">
        <v>71</v>
      </c>
      <c r="B75" s="45" t="s">
        <v>224</v>
      </c>
      <c r="C75" s="47" t="s">
        <v>225</v>
      </c>
      <c r="D75" s="48" t="s">
        <v>88</v>
      </c>
      <c r="E75" s="47" t="s">
        <v>226</v>
      </c>
      <c r="F75" s="58" t="e">
        <f>VLOOKUP(B75,火炬统计企业统计人员奖励!$B$4:$E$155,5,0)</f>
        <v>#REF!</v>
      </c>
      <c r="G75" s="60"/>
      <c r="H75" s="61"/>
      <c r="I75" s="66"/>
      <c r="J75" s="60"/>
      <c r="K75" s="58" t="e">
        <f>VLOOKUP(B75,火炬统计企业统计人员奖励!$B$4:$E$155,6,0)</f>
        <v>#REF!</v>
      </c>
      <c r="L75" s="58" t="e">
        <f>VLOOKUP(B75,火炬统计企业统计人员奖励!$B$4:$E$155,7,0)</f>
        <v>#REF!</v>
      </c>
      <c r="M75" s="58" t="e">
        <f>VLOOKUP(B75,火炬统计企业统计人员奖励!$B$4:$E$155,8,0)</f>
        <v>#REF!</v>
      </c>
      <c r="N75" s="58" t="e">
        <f>VLOOKUP(B75,火炬统计企业统计人员奖励!$B$4:$E$155,9,0)</f>
        <v>#REF!</v>
      </c>
      <c r="O75" s="3" t="e">
        <f>VLOOKUP(B75,火炬统计企业统计人员奖励!$B$4:$E$155,10,0)</f>
        <v>#REF!</v>
      </c>
      <c r="P75" s="3" t="e">
        <f t="shared" si="4"/>
        <v>#REF!</v>
      </c>
      <c r="Q75" s="3" t="str">
        <f>VLOOKUP(B75,火炬统计企业统计人员奖励!$B$4:$E$155,3,0)</f>
        <v>沐溪阳山</v>
      </c>
      <c r="R75" s="3" t="b">
        <f t="shared" si="5"/>
        <v>1</v>
      </c>
    </row>
    <row r="76" s="3" customFormat="1" ht="31" customHeight="1" spans="1:18">
      <c r="A76" s="44">
        <v>72</v>
      </c>
      <c r="B76" s="45" t="s">
        <v>227</v>
      </c>
      <c r="C76" s="47" t="s">
        <v>228</v>
      </c>
      <c r="D76" s="48" t="s">
        <v>88</v>
      </c>
      <c r="E76" s="47" t="s">
        <v>229</v>
      </c>
      <c r="F76" s="58" t="e">
        <f>VLOOKUP(B76,火炬统计企业统计人员奖励!$B$4:$E$155,5,0)</f>
        <v>#REF!</v>
      </c>
      <c r="G76" s="60"/>
      <c r="H76" s="61"/>
      <c r="I76" s="66"/>
      <c r="J76" s="60"/>
      <c r="K76" s="58" t="e">
        <f>VLOOKUP(B76,火炬统计企业统计人员奖励!$B$4:$E$155,6,0)</f>
        <v>#REF!</v>
      </c>
      <c r="L76" s="58" t="e">
        <f>VLOOKUP(B76,火炬统计企业统计人员奖励!$B$4:$E$155,7,0)</f>
        <v>#REF!</v>
      </c>
      <c r="M76" s="58" t="e">
        <f>VLOOKUP(B76,火炬统计企业统计人员奖励!$B$4:$E$155,8,0)</f>
        <v>#REF!</v>
      </c>
      <c r="N76" s="58" t="e">
        <f>VLOOKUP(B76,火炬统计企业统计人员奖励!$B$4:$E$155,9,0)</f>
        <v>#REF!</v>
      </c>
      <c r="O76" s="3" t="e">
        <f>VLOOKUP(B76,火炬统计企业统计人员奖励!$B$4:$E$155,10,0)</f>
        <v>#REF!</v>
      </c>
      <c r="P76" s="3" t="e">
        <f t="shared" si="4"/>
        <v>#REF!</v>
      </c>
      <c r="Q76" s="3" t="str">
        <f>VLOOKUP(B76,火炬统计企业统计人员奖励!$B$4:$E$155,3,0)</f>
        <v>沐溪阳山</v>
      </c>
      <c r="R76" s="3" t="b">
        <f t="shared" si="5"/>
        <v>1</v>
      </c>
    </row>
    <row r="77" s="3" customFormat="1" ht="31" customHeight="1" spans="1:18">
      <c r="A77" s="44">
        <v>73</v>
      </c>
      <c r="B77" s="45" t="s">
        <v>230</v>
      </c>
      <c r="C77" s="46" t="s">
        <v>231</v>
      </c>
      <c r="D77" s="48" t="s">
        <v>88</v>
      </c>
      <c r="E77" s="47" t="s">
        <v>232</v>
      </c>
      <c r="F77" s="58" t="e">
        <f>VLOOKUP(B77,火炬统计企业统计人员奖励!$B$4:$E$155,5,0)</f>
        <v>#REF!</v>
      </c>
      <c r="G77" s="60"/>
      <c r="H77" s="61"/>
      <c r="I77" s="66"/>
      <c r="J77" s="60"/>
      <c r="K77" s="58" t="e">
        <f>VLOOKUP(B77,火炬统计企业统计人员奖励!$B$4:$E$155,6,0)</f>
        <v>#REF!</v>
      </c>
      <c r="L77" s="58" t="e">
        <f>VLOOKUP(B77,火炬统计企业统计人员奖励!$B$4:$E$155,7,0)</f>
        <v>#REF!</v>
      </c>
      <c r="M77" s="58" t="e">
        <f>VLOOKUP(B77,火炬统计企业统计人员奖励!$B$4:$E$155,8,0)</f>
        <v>#REF!</v>
      </c>
      <c r="N77" s="58" t="e">
        <f>VLOOKUP(B77,火炬统计企业统计人员奖励!$B$4:$E$155,9,0)</f>
        <v>#REF!</v>
      </c>
      <c r="O77" s="3" t="e">
        <f>VLOOKUP(B77,火炬统计企业统计人员奖励!$B$4:$E$155,10,0)</f>
        <v>#REF!</v>
      </c>
      <c r="P77" s="3" t="e">
        <f t="shared" si="4"/>
        <v>#REF!</v>
      </c>
      <c r="Q77" s="3" t="str">
        <f>VLOOKUP(B77,火炬统计企业统计人员奖励!$B$4:$E$155,3,0)</f>
        <v>沐溪阳山</v>
      </c>
      <c r="R77" s="3" t="b">
        <f t="shared" si="5"/>
        <v>1</v>
      </c>
    </row>
    <row r="78" s="3" customFormat="1" ht="31" customHeight="1" spans="1:18">
      <c r="A78" s="44">
        <v>74</v>
      </c>
      <c r="B78" s="45" t="s">
        <v>233</v>
      </c>
      <c r="C78" s="46" t="s">
        <v>234</v>
      </c>
      <c r="D78" s="48" t="s">
        <v>88</v>
      </c>
      <c r="E78" s="59" t="s">
        <v>235</v>
      </c>
      <c r="F78" s="58" t="e">
        <f>VLOOKUP(B78,火炬统计企业统计人员奖励!$B$4:$E$155,5,0)</f>
        <v>#REF!</v>
      </c>
      <c r="G78" s="60"/>
      <c r="H78" s="61"/>
      <c r="I78" s="66"/>
      <c r="J78" s="60"/>
      <c r="K78" s="58" t="e">
        <f>VLOOKUP(B78,火炬统计企业统计人员奖励!$B$4:$E$155,6,0)</f>
        <v>#REF!</v>
      </c>
      <c r="L78" s="58" t="e">
        <f>VLOOKUP(B78,火炬统计企业统计人员奖励!$B$4:$E$155,7,0)</f>
        <v>#REF!</v>
      </c>
      <c r="M78" s="58" t="e">
        <f>VLOOKUP(B78,火炬统计企业统计人员奖励!$B$4:$E$155,8,0)</f>
        <v>#REF!</v>
      </c>
      <c r="N78" s="58" t="e">
        <f>VLOOKUP(B78,火炬统计企业统计人员奖励!$B$4:$E$155,9,0)</f>
        <v>#REF!</v>
      </c>
      <c r="O78" s="3" t="e">
        <f>VLOOKUP(B78,火炬统计企业统计人员奖励!$B$4:$E$155,10,0)</f>
        <v>#REF!</v>
      </c>
      <c r="P78" s="3" t="e">
        <f t="shared" si="4"/>
        <v>#REF!</v>
      </c>
      <c r="Q78" s="3" t="str">
        <f>VLOOKUP(B78,火炬统计企业统计人员奖励!$B$4:$E$155,3,0)</f>
        <v>沐溪阳山</v>
      </c>
      <c r="R78" s="3" t="b">
        <f t="shared" si="5"/>
        <v>1</v>
      </c>
    </row>
    <row r="79" s="3" customFormat="1" ht="31" customHeight="1" spans="1:18">
      <c r="A79" s="44">
        <v>75</v>
      </c>
      <c r="B79" s="45" t="s">
        <v>236</v>
      </c>
      <c r="C79" s="47" t="s">
        <v>237</v>
      </c>
      <c r="D79" s="48" t="s">
        <v>88</v>
      </c>
      <c r="E79" s="47" t="s">
        <v>214</v>
      </c>
      <c r="F79" s="58" t="e">
        <f>VLOOKUP(B79,火炬统计企业统计人员奖励!$B$4:$E$155,5,0)</f>
        <v>#REF!</v>
      </c>
      <c r="G79" s="60"/>
      <c r="H79" s="61"/>
      <c r="I79" s="66"/>
      <c r="J79" s="60"/>
      <c r="K79" s="58" t="e">
        <f>VLOOKUP(B79,火炬统计企业统计人员奖励!$B$4:$E$155,6,0)</f>
        <v>#REF!</v>
      </c>
      <c r="L79" s="58" t="e">
        <f>VLOOKUP(B79,火炬统计企业统计人员奖励!$B$4:$E$155,7,0)</f>
        <v>#REF!</v>
      </c>
      <c r="M79" s="58" t="e">
        <f>VLOOKUP(B79,火炬统计企业统计人员奖励!$B$4:$E$155,8,0)</f>
        <v>#REF!</v>
      </c>
      <c r="N79" s="58" t="e">
        <f>VLOOKUP(B79,火炬统计企业统计人员奖励!$B$4:$E$155,9,0)</f>
        <v>#REF!</v>
      </c>
      <c r="O79" s="3" t="e">
        <f>VLOOKUP(B79,火炬统计企业统计人员奖励!$B$4:$E$155,10,0)</f>
        <v>#REF!</v>
      </c>
      <c r="P79" s="3" t="e">
        <f t="shared" si="4"/>
        <v>#REF!</v>
      </c>
      <c r="Q79" s="3" t="str">
        <f>VLOOKUP(B79,火炬统计企业统计人员奖励!$B$4:$E$155,3,0)</f>
        <v>沐溪阳山</v>
      </c>
      <c r="R79" s="3" t="b">
        <f t="shared" si="5"/>
        <v>1</v>
      </c>
    </row>
    <row r="80" s="3" customFormat="1" ht="31" customHeight="1" spans="1:18">
      <c r="A80" s="44">
        <v>76</v>
      </c>
      <c r="B80" s="45" t="s">
        <v>238</v>
      </c>
      <c r="C80" s="46" t="s">
        <v>239</v>
      </c>
      <c r="D80" s="48" t="s">
        <v>88</v>
      </c>
      <c r="E80" s="59" t="s">
        <v>240</v>
      </c>
      <c r="F80" s="58" t="e">
        <f>VLOOKUP(B80,火炬统计企业统计人员奖励!$B$4:$E$155,5,0)</f>
        <v>#REF!</v>
      </c>
      <c r="G80" s="60"/>
      <c r="H80" s="61"/>
      <c r="I80" s="66"/>
      <c r="J80" s="60"/>
      <c r="K80" s="58" t="e">
        <f>VLOOKUP(B80,火炬统计企业统计人员奖励!$B$4:$E$155,6,0)</f>
        <v>#REF!</v>
      </c>
      <c r="L80" s="58" t="e">
        <f>VLOOKUP(B80,火炬统计企业统计人员奖励!$B$4:$E$155,7,0)</f>
        <v>#REF!</v>
      </c>
      <c r="M80" s="58" t="e">
        <f>VLOOKUP(B80,火炬统计企业统计人员奖励!$B$4:$E$155,8,0)</f>
        <v>#REF!</v>
      </c>
      <c r="N80" s="58" t="e">
        <f>VLOOKUP(B80,火炬统计企业统计人员奖励!$B$4:$E$155,9,0)</f>
        <v>#REF!</v>
      </c>
      <c r="O80" s="3" t="e">
        <f>VLOOKUP(B80,火炬统计企业统计人员奖励!$B$4:$E$155,10,0)</f>
        <v>#REF!</v>
      </c>
      <c r="P80" s="3" t="e">
        <f t="shared" si="4"/>
        <v>#REF!</v>
      </c>
      <c r="Q80" s="3" t="str">
        <f>VLOOKUP(B80,火炬统计企业统计人员奖励!$B$4:$E$155,3,0)</f>
        <v>沐溪阳山</v>
      </c>
      <c r="R80" s="3" t="b">
        <f t="shared" si="5"/>
        <v>1</v>
      </c>
    </row>
    <row r="81" s="3" customFormat="1" ht="31" customHeight="1" spans="1:18">
      <c r="A81" s="44">
        <v>77</v>
      </c>
      <c r="B81" s="45" t="s">
        <v>241</v>
      </c>
      <c r="C81" s="46" t="s">
        <v>242</v>
      </c>
      <c r="D81" s="48" t="s">
        <v>88</v>
      </c>
      <c r="E81" s="47" t="s">
        <v>243</v>
      </c>
      <c r="F81" s="58" t="e">
        <f>VLOOKUP(B81,火炬统计企业统计人员奖励!$B$4:$E$155,5,0)</f>
        <v>#REF!</v>
      </c>
      <c r="G81" s="60"/>
      <c r="H81" s="61"/>
      <c r="I81" s="66"/>
      <c r="J81" s="60"/>
      <c r="K81" s="58" t="e">
        <f>VLOOKUP(B81,火炬统计企业统计人员奖励!$B$4:$E$155,6,0)</f>
        <v>#REF!</v>
      </c>
      <c r="L81" s="58" t="e">
        <f>VLOOKUP(B81,火炬统计企业统计人员奖励!$B$4:$E$155,7,0)</f>
        <v>#REF!</v>
      </c>
      <c r="M81" s="58" t="e">
        <f>VLOOKUP(B81,火炬统计企业统计人员奖励!$B$4:$E$155,8,0)</f>
        <v>#REF!</v>
      </c>
      <c r="N81" s="58" t="e">
        <f>VLOOKUP(B81,火炬统计企业统计人员奖励!$B$4:$E$155,9,0)</f>
        <v>#REF!</v>
      </c>
      <c r="O81" s="3" t="e">
        <f>VLOOKUP(B81,火炬统计企业统计人员奖励!$B$4:$E$155,10,0)</f>
        <v>#REF!</v>
      </c>
      <c r="P81" s="3" t="e">
        <f t="shared" si="4"/>
        <v>#REF!</v>
      </c>
      <c r="Q81" s="3" t="str">
        <f>VLOOKUP(B81,火炬统计企业统计人员奖励!$B$4:$E$155,3,0)</f>
        <v>沐溪阳山</v>
      </c>
      <c r="R81" s="3" t="b">
        <f t="shared" si="5"/>
        <v>1</v>
      </c>
    </row>
    <row r="82" s="3" customFormat="1" ht="31" customHeight="1" spans="1:18">
      <c r="A82" s="44">
        <v>78</v>
      </c>
      <c r="B82" s="45" t="s">
        <v>244</v>
      </c>
      <c r="C82" s="46" t="s">
        <v>245</v>
      </c>
      <c r="D82" s="48" t="s">
        <v>88</v>
      </c>
      <c r="E82" s="59" t="s">
        <v>246</v>
      </c>
      <c r="F82" s="58" t="e">
        <f>VLOOKUP(B82,火炬统计企业统计人员奖励!$B$4:$E$155,5,0)</f>
        <v>#REF!</v>
      </c>
      <c r="G82" s="60"/>
      <c r="H82" s="61"/>
      <c r="I82" s="66"/>
      <c r="J82" s="60"/>
      <c r="K82" s="58" t="e">
        <f>VLOOKUP(B82,火炬统计企业统计人员奖励!$B$4:$E$155,6,0)</f>
        <v>#REF!</v>
      </c>
      <c r="L82" s="58" t="e">
        <f>VLOOKUP(B82,火炬统计企业统计人员奖励!$B$4:$E$155,7,0)</f>
        <v>#REF!</v>
      </c>
      <c r="M82" s="58" t="e">
        <f>VLOOKUP(B82,火炬统计企业统计人员奖励!$B$4:$E$155,8,0)</f>
        <v>#REF!</v>
      </c>
      <c r="N82" s="58" t="e">
        <f>VLOOKUP(B82,火炬统计企业统计人员奖励!$B$4:$E$155,9,0)</f>
        <v>#REF!</v>
      </c>
      <c r="O82" s="3" t="e">
        <f>VLOOKUP(B82,火炬统计企业统计人员奖励!$B$4:$E$155,10,0)</f>
        <v>#REF!</v>
      </c>
      <c r="P82" s="3" t="e">
        <f t="shared" si="4"/>
        <v>#REF!</v>
      </c>
      <c r="Q82" s="3" t="str">
        <f>VLOOKUP(B82,火炬统计企业统计人员奖励!$B$4:$E$155,3,0)</f>
        <v>沐溪阳山</v>
      </c>
      <c r="R82" s="3" t="b">
        <f t="shared" si="5"/>
        <v>1</v>
      </c>
    </row>
    <row r="83" s="3" customFormat="1" ht="31" customHeight="1" spans="1:18">
      <c r="A83" s="44">
        <v>79</v>
      </c>
      <c r="B83" s="45" t="s">
        <v>247</v>
      </c>
      <c r="C83" s="46" t="s">
        <v>248</v>
      </c>
      <c r="D83" s="48" t="s">
        <v>88</v>
      </c>
      <c r="E83" s="69" t="s">
        <v>249</v>
      </c>
      <c r="F83" s="57" t="e">
        <f>VLOOKUP(B83,火炬统计企业统计人员奖励!$B$4:$E$155,5,0)</f>
        <v>#REF!</v>
      </c>
      <c r="G83" s="60"/>
      <c r="H83" s="61"/>
      <c r="I83" s="66"/>
      <c r="J83" s="60"/>
      <c r="K83" s="58" t="e">
        <f>VLOOKUP(B83,火炬统计企业统计人员奖励!$B$4:$E$155,6,0)</f>
        <v>#REF!</v>
      </c>
      <c r="L83" s="58" t="e">
        <f>VLOOKUP(B83,火炬统计企业统计人员奖励!$B$4:$E$155,7,0)</f>
        <v>#REF!</v>
      </c>
      <c r="M83" s="58" t="e">
        <f>VLOOKUP(B83,火炬统计企业统计人员奖励!$B$4:$E$155,8,0)</f>
        <v>#REF!</v>
      </c>
      <c r="N83" s="58" t="e">
        <f>VLOOKUP(B83,火炬统计企业统计人员奖励!$B$4:$E$155,9,0)</f>
        <v>#REF!</v>
      </c>
      <c r="O83" s="3" t="e">
        <f>VLOOKUP(B83,火炬统计企业统计人员奖励!$B$4:$E$155,10,0)</f>
        <v>#REF!</v>
      </c>
      <c r="P83" s="3" t="e">
        <f t="shared" si="4"/>
        <v>#REF!</v>
      </c>
      <c r="Q83" s="3" t="str">
        <f>VLOOKUP(B83,火炬统计企业统计人员奖励!$B$4:$E$155,3,0)</f>
        <v>沐溪阳山</v>
      </c>
      <c r="R83" s="3" t="b">
        <f t="shared" si="5"/>
        <v>1</v>
      </c>
    </row>
    <row r="84" s="3" customFormat="1" ht="31" customHeight="1" spans="1:18">
      <c r="A84" s="44">
        <v>80</v>
      </c>
      <c r="B84" s="45" t="s">
        <v>250</v>
      </c>
      <c r="C84" s="47" t="s">
        <v>251</v>
      </c>
      <c r="D84" s="48" t="s">
        <v>88</v>
      </c>
      <c r="E84" s="47" t="s">
        <v>252</v>
      </c>
      <c r="F84" s="58" t="e">
        <f>VLOOKUP(B84,火炬统计企业统计人员奖励!$B$4:$E$155,5,0)</f>
        <v>#REF!</v>
      </c>
      <c r="G84" s="60"/>
      <c r="H84" s="61"/>
      <c r="I84" s="66"/>
      <c r="J84" s="60"/>
      <c r="K84" s="58" t="e">
        <f>VLOOKUP(B84,火炬统计企业统计人员奖励!$B$4:$E$155,6,0)</f>
        <v>#REF!</v>
      </c>
      <c r="L84" s="58" t="e">
        <f>VLOOKUP(B84,火炬统计企业统计人员奖励!$B$4:$E$155,7,0)</f>
        <v>#REF!</v>
      </c>
      <c r="M84" s="58" t="e">
        <f>VLOOKUP(B84,火炬统计企业统计人员奖励!$B$4:$E$155,8,0)</f>
        <v>#REF!</v>
      </c>
      <c r="N84" s="58" t="e">
        <f>VLOOKUP(B84,火炬统计企业统计人员奖励!$B$4:$E$155,9,0)</f>
        <v>#REF!</v>
      </c>
      <c r="O84" s="3" t="e">
        <f>VLOOKUP(B84,火炬统计企业统计人员奖励!$B$4:$E$155,10,0)</f>
        <v>#REF!</v>
      </c>
      <c r="P84" s="3" t="e">
        <f t="shared" si="4"/>
        <v>#REF!</v>
      </c>
      <c r="Q84" s="3" t="str">
        <f>VLOOKUP(B84,火炬统计企业统计人员奖励!$B$4:$E$155,3,0)</f>
        <v>沐溪阳山</v>
      </c>
      <c r="R84" s="3" t="b">
        <f t="shared" si="5"/>
        <v>1</v>
      </c>
    </row>
    <row r="85" s="3" customFormat="1" ht="31" customHeight="1" spans="1:18">
      <c r="A85" s="44">
        <v>81</v>
      </c>
      <c r="B85" s="45" t="s">
        <v>253</v>
      </c>
      <c r="C85" s="46" t="s">
        <v>254</v>
      </c>
      <c r="D85" s="48" t="s">
        <v>88</v>
      </c>
      <c r="E85" s="59" t="s">
        <v>255</v>
      </c>
      <c r="F85" s="58" t="e">
        <f>VLOOKUP(B85,火炬统计企业统计人员奖励!$B$4:$E$155,5,0)</f>
        <v>#REF!</v>
      </c>
      <c r="G85" s="60"/>
      <c r="H85" s="61"/>
      <c r="I85" s="66"/>
      <c r="J85" s="60"/>
      <c r="K85" s="58" t="e">
        <f>VLOOKUP(B85,火炬统计企业统计人员奖励!$B$4:$E$155,6,0)</f>
        <v>#REF!</v>
      </c>
      <c r="L85" s="58" t="e">
        <f>VLOOKUP(B85,火炬统计企业统计人员奖励!$B$4:$E$155,7,0)</f>
        <v>#REF!</v>
      </c>
      <c r="M85" s="58" t="e">
        <f>VLOOKUP(B85,火炬统计企业统计人员奖励!$B$4:$E$155,8,0)</f>
        <v>#REF!</v>
      </c>
      <c r="N85" s="58" t="e">
        <f>VLOOKUP(B85,火炬统计企业统计人员奖励!$B$4:$E$155,9,0)</f>
        <v>#REF!</v>
      </c>
      <c r="O85" s="3" t="e">
        <f>VLOOKUP(B85,火炬统计企业统计人员奖励!$B$4:$E$155,10,0)</f>
        <v>#REF!</v>
      </c>
      <c r="P85" s="3" t="e">
        <f t="shared" si="4"/>
        <v>#REF!</v>
      </c>
      <c r="Q85" s="3" t="str">
        <f>VLOOKUP(B85,火炬统计企业统计人员奖励!$B$4:$E$155,3,0)</f>
        <v>沐溪阳山</v>
      </c>
      <c r="R85" s="3" t="b">
        <f t="shared" si="5"/>
        <v>1</v>
      </c>
    </row>
    <row r="86" s="3" customFormat="1" ht="31" customHeight="1" spans="1:18">
      <c r="A86" s="44">
        <v>82</v>
      </c>
      <c r="B86" s="45" t="s">
        <v>256</v>
      </c>
      <c r="C86" s="47" t="s">
        <v>257</v>
      </c>
      <c r="D86" s="48" t="s">
        <v>88</v>
      </c>
      <c r="E86" s="47" t="s">
        <v>258</v>
      </c>
      <c r="F86" s="58" t="e">
        <f>VLOOKUP(B86,火炬统计企业统计人员奖励!$B$4:$E$155,5,0)</f>
        <v>#REF!</v>
      </c>
      <c r="G86" s="60"/>
      <c r="H86" s="61"/>
      <c r="I86" s="66"/>
      <c r="J86" s="60"/>
      <c r="K86" s="58" t="e">
        <f>VLOOKUP(B86,火炬统计企业统计人员奖励!$B$4:$E$155,6,0)</f>
        <v>#REF!</v>
      </c>
      <c r="L86" s="58" t="e">
        <f>VLOOKUP(B86,火炬统计企业统计人员奖励!$B$4:$E$155,7,0)</f>
        <v>#REF!</v>
      </c>
      <c r="M86" s="58" t="e">
        <f>VLOOKUP(B86,火炬统计企业统计人员奖励!$B$4:$E$155,8,0)</f>
        <v>#REF!</v>
      </c>
      <c r="N86" s="58" t="e">
        <f>VLOOKUP(B86,火炬统计企业统计人员奖励!$B$4:$E$155,9,0)</f>
        <v>#REF!</v>
      </c>
      <c r="O86" s="3" t="e">
        <f>VLOOKUP(B86,火炬统计企业统计人员奖励!$B$4:$E$155,10,0)</f>
        <v>#REF!</v>
      </c>
      <c r="P86" s="3" t="e">
        <f t="shared" si="4"/>
        <v>#REF!</v>
      </c>
      <c r="Q86" s="3" t="str">
        <f>VLOOKUP(B86,火炬统计企业统计人员奖励!$B$4:$E$155,3,0)</f>
        <v>沐溪阳山</v>
      </c>
      <c r="R86" s="3" t="b">
        <f t="shared" si="5"/>
        <v>1</v>
      </c>
    </row>
    <row r="87" s="3" customFormat="1" ht="31" customHeight="1" spans="1:18">
      <c r="A87" s="44">
        <v>83</v>
      </c>
      <c r="B87" s="45" t="s">
        <v>259</v>
      </c>
      <c r="C87" s="46" t="s">
        <v>260</v>
      </c>
      <c r="D87" s="48" t="s">
        <v>88</v>
      </c>
      <c r="E87" s="59" t="s">
        <v>261</v>
      </c>
      <c r="F87" s="58" t="e">
        <f>VLOOKUP(B87,火炬统计企业统计人员奖励!$B$4:$E$155,5,0)</f>
        <v>#REF!</v>
      </c>
      <c r="G87" s="60"/>
      <c r="H87" s="61"/>
      <c r="I87" s="66"/>
      <c r="J87" s="60"/>
      <c r="K87" s="58" t="e">
        <f>VLOOKUP(B87,火炬统计企业统计人员奖励!$B$4:$E$155,6,0)</f>
        <v>#REF!</v>
      </c>
      <c r="L87" s="58" t="e">
        <f>VLOOKUP(B87,火炬统计企业统计人员奖励!$B$4:$E$155,7,0)</f>
        <v>#REF!</v>
      </c>
      <c r="M87" s="58" t="e">
        <f>VLOOKUP(B87,火炬统计企业统计人员奖励!$B$4:$E$155,8,0)</f>
        <v>#REF!</v>
      </c>
      <c r="N87" s="58" t="e">
        <f>VLOOKUP(B87,火炬统计企业统计人员奖励!$B$4:$E$155,9,0)</f>
        <v>#REF!</v>
      </c>
      <c r="O87" s="3" t="e">
        <f>VLOOKUP(B87,火炬统计企业统计人员奖励!$B$4:$E$155,10,0)</f>
        <v>#REF!</v>
      </c>
      <c r="P87" s="3" t="e">
        <f t="shared" si="4"/>
        <v>#REF!</v>
      </c>
      <c r="Q87" s="3" t="str">
        <f>VLOOKUP(B87,火炬统计企业统计人员奖励!$B$4:$E$155,3,0)</f>
        <v>沐溪阳山</v>
      </c>
      <c r="R87" s="3" t="b">
        <f t="shared" si="5"/>
        <v>1</v>
      </c>
    </row>
    <row r="88" s="3" customFormat="1" ht="31" customHeight="1" spans="1:18">
      <c r="A88" s="44">
        <v>84</v>
      </c>
      <c r="B88" s="45" t="s">
        <v>262</v>
      </c>
      <c r="C88" s="47" t="s">
        <v>263</v>
      </c>
      <c r="D88" s="48" t="s">
        <v>88</v>
      </c>
      <c r="E88" s="47" t="s">
        <v>264</v>
      </c>
      <c r="F88" s="58" t="e">
        <f>VLOOKUP(B88,火炬统计企业统计人员奖励!$B$4:$E$155,5,0)</f>
        <v>#REF!</v>
      </c>
      <c r="G88" s="60"/>
      <c r="H88" s="61"/>
      <c r="I88" s="66"/>
      <c r="J88" s="60"/>
      <c r="K88" s="58" t="e">
        <f>VLOOKUP(B88,火炬统计企业统计人员奖励!$B$4:$E$155,6,0)</f>
        <v>#REF!</v>
      </c>
      <c r="L88" s="58" t="e">
        <f>VLOOKUP(B88,火炬统计企业统计人员奖励!$B$4:$E$155,7,0)</f>
        <v>#REF!</v>
      </c>
      <c r="M88" s="58" t="e">
        <f>VLOOKUP(B88,火炬统计企业统计人员奖励!$B$4:$E$155,8,0)</f>
        <v>#REF!</v>
      </c>
      <c r="N88" s="58" t="e">
        <f>VLOOKUP(B88,火炬统计企业统计人员奖励!$B$4:$E$155,9,0)</f>
        <v>#REF!</v>
      </c>
      <c r="O88" s="3" t="e">
        <f>VLOOKUP(B88,火炬统计企业统计人员奖励!$B$4:$E$155,10,0)</f>
        <v>#REF!</v>
      </c>
      <c r="P88" s="3" t="e">
        <f t="shared" si="4"/>
        <v>#REF!</v>
      </c>
      <c r="Q88" s="3" t="str">
        <f>VLOOKUP(B88,火炬统计企业统计人员奖励!$B$4:$E$155,3,0)</f>
        <v>沐溪阳山</v>
      </c>
      <c r="R88" s="3" t="b">
        <f t="shared" si="5"/>
        <v>1</v>
      </c>
    </row>
    <row r="89" s="3" customFormat="1" ht="31" customHeight="1" spans="1:18">
      <c r="A89" s="44">
        <v>85</v>
      </c>
      <c r="B89" s="45" t="s">
        <v>265</v>
      </c>
      <c r="C89" s="47" t="s">
        <v>266</v>
      </c>
      <c r="D89" s="48" t="s">
        <v>88</v>
      </c>
      <c r="E89" s="47" t="s">
        <v>267</v>
      </c>
      <c r="F89" s="58" t="e">
        <f>VLOOKUP(B89,火炬统计企业统计人员奖励!$B$4:$E$155,5,0)</f>
        <v>#REF!</v>
      </c>
      <c r="G89" s="60"/>
      <c r="H89" s="61"/>
      <c r="I89" s="66"/>
      <c r="J89" s="60"/>
      <c r="K89" s="58" t="e">
        <f>VLOOKUP(B89,火炬统计企业统计人员奖励!$B$4:$E$155,6,0)</f>
        <v>#REF!</v>
      </c>
      <c r="L89" s="58" t="e">
        <f>VLOOKUP(B89,火炬统计企业统计人员奖励!$B$4:$E$155,7,0)</f>
        <v>#REF!</v>
      </c>
      <c r="M89" s="58" t="e">
        <f>VLOOKUP(B89,火炬统计企业统计人员奖励!$B$4:$E$155,8,0)</f>
        <v>#REF!</v>
      </c>
      <c r="N89" s="58" t="e">
        <f>VLOOKUP(B89,火炬统计企业统计人员奖励!$B$4:$E$155,9,0)</f>
        <v>#REF!</v>
      </c>
      <c r="O89" s="3" t="e">
        <f>VLOOKUP(B89,火炬统计企业统计人员奖励!$B$4:$E$155,10,0)</f>
        <v>#REF!</v>
      </c>
      <c r="P89" s="3" t="e">
        <f t="shared" si="4"/>
        <v>#REF!</v>
      </c>
      <c r="Q89" s="3" t="str">
        <f>VLOOKUP(B89,火炬统计企业统计人员奖励!$B$4:$E$155,3,0)</f>
        <v>沐溪阳山</v>
      </c>
      <c r="R89" s="3" t="b">
        <f t="shared" si="5"/>
        <v>1</v>
      </c>
    </row>
    <row r="90" s="3" customFormat="1" ht="31" customHeight="1" spans="1:18">
      <c r="A90" s="44">
        <v>86</v>
      </c>
      <c r="B90" s="45" t="s">
        <v>268</v>
      </c>
      <c r="C90" s="47" t="s">
        <v>269</v>
      </c>
      <c r="D90" s="48" t="s">
        <v>88</v>
      </c>
      <c r="E90" s="47" t="s">
        <v>270</v>
      </c>
      <c r="F90" s="58" t="e">
        <f>VLOOKUP(B90,火炬统计企业统计人员奖励!$B$4:$E$155,5,0)</f>
        <v>#REF!</v>
      </c>
      <c r="G90" s="60"/>
      <c r="H90" s="61"/>
      <c r="I90" s="66"/>
      <c r="J90" s="60"/>
      <c r="K90" s="58" t="e">
        <f>VLOOKUP(B90,火炬统计企业统计人员奖励!$B$4:$E$155,6,0)</f>
        <v>#REF!</v>
      </c>
      <c r="L90" s="58" t="e">
        <f>VLOOKUP(B90,火炬统计企业统计人员奖励!$B$4:$E$155,7,0)</f>
        <v>#REF!</v>
      </c>
      <c r="M90" s="58" t="e">
        <f>VLOOKUP(B90,火炬统计企业统计人员奖励!$B$4:$E$155,8,0)</f>
        <v>#REF!</v>
      </c>
      <c r="N90" s="58" t="e">
        <f>VLOOKUP(B90,火炬统计企业统计人员奖励!$B$4:$E$155,9,0)</f>
        <v>#REF!</v>
      </c>
      <c r="O90" s="3" t="e">
        <f>VLOOKUP(B90,火炬统计企业统计人员奖励!$B$4:$E$155,10,0)</f>
        <v>#REF!</v>
      </c>
      <c r="P90" s="3" t="e">
        <f t="shared" si="4"/>
        <v>#REF!</v>
      </c>
      <c r="Q90" s="3" t="str">
        <f>VLOOKUP(B90,火炬统计企业统计人员奖励!$B$4:$E$155,3,0)</f>
        <v>沐溪阳山</v>
      </c>
      <c r="R90" s="3" t="b">
        <f t="shared" si="5"/>
        <v>1</v>
      </c>
    </row>
    <row r="91" s="3" customFormat="1" ht="31" customHeight="1" spans="1:18">
      <c r="A91" s="44">
        <v>87</v>
      </c>
      <c r="B91" s="45" t="s">
        <v>271</v>
      </c>
      <c r="C91" s="47" t="s">
        <v>272</v>
      </c>
      <c r="D91" s="48" t="s">
        <v>88</v>
      </c>
      <c r="E91" s="47" t="s">
        <v>273</v>
      </c>
      <c r="F91" s="58" t="e">
        <f>VLOOKUP(B91,火炬统计企业统计人员奖励!$B$4:$E$155,5,0)</f>
        <v>#REF!</v>
      </c>
      <c r="G91" s="60"/>
      <c r="H91" s="61"/>
      <c r="I91" s="66"/>
      <c r="J91" s="60"/>
      <c r="K91" s="58" t="e">
        <f>VLOOKUP(B91,火炬统计企业统计人员奖励!$B$4:$E$155,6,0)</f>
        <v>#REF!</v>
      </c>
      <c r="L91" s="58" t="e">
        <f>VLOOKUP(B91,火炬统计企业统计人员奖励!$B$4:$E$155,7,0)</f>
        <v>#REF!</v>
      </c>
      <c r="M91" s="58" t="e">
        <f>VLOOKUP(B91,火炬统计企业统计人员奖励!$B$4:$E$155,8,0)</f>
        <v>#REF!</v>
      </c>
      <c r="N91" s="58" t="e">
        <f>VLOOKUP(B91,火炬统计企业统计人员奖励!$B$4:$E$155,9,0)</f>
        <v>#REF!</v>
      </c>
      <c r="O91" s="3" t="e">
        <f>VLOOKUP(B91,火炬统计企业统计人员奖励!$B$4:$E$155,10,0)</f>
        <v>#REF!</v>
      </c>
      <c r="P91" s="3" t="e">
        <f t="shared" si="4"/>
        <v>#REF!</v>
      </c>
      <c r="Q91" s="3" t="str">
        <f>VLOOKUP(B91,火炬统计企业统计人员奖励!$B$4:$E$155,3,0)</f>
        <v>沐溪阳山</v>
      </c>
      <c r="R91" s="3" t="b">
        <f t="shared" si="5"/>
        <v>1</v>
      </c>
    </row>
    <row r="92" s="3" customFormat="1" ht="31" customHeight="1" spans="1:18">
      <c r="A92" s="44">
        <v>88</v>
      </c>
      <c r="B92" s="45" t="s">
        <v>274</v>
      </c>
      <c r="C92" s="47" t="s">
        <v>275</v>
      </c>
      <c r="D92" s="48" t="s">
        <v>88</v>
      </c>
      <c r="E92" s="47" t="s">
        <v>276</v>
      </c>
      <c r="F92" s="58" t="e">
        <f>VLOOKUP(B92,火炬统计企业统计人员奖励!$B$4:$E$155,5,0)</f>
        <v>#REF!</v>
      </c>
      <c r="G92" s="60"/>
      <c r="H92" s="61"/>
      <c r="I92" s="66"/>
      <c r="J92" s="60"/>
      <c r="K92" s="58" t="e">
        <f>VLOOKUP(B92,火炬统计企业统计人员奖励!$B$4:$E$155,6,0)</f>
        <v>#REF!</v>
      </c>
      <c r="L92" s="58" t="e">
        <f>VLOOKUP(B92,火炬统计企业统计人员奖励!$B$4:$E$155,7,0)</f>
        <v>#REF!</v>
      </c>
      <c r="M92" s="58" t="e">
        <f>VLOOKUP(B92,火炬统计企业统计人员奖励!$B$4:$E$155,8,0)</f>
        <v>#REF!</v>
      </c>
      <c r="N92" s="58" t="e">
        <f>VLOOKUP(B92,火炬统计企业统计人员奖励!$B$4:$E$155,9,0)</f>
        <v>#REF!</v>
      </c>
      <c r="O92" s="3" t="e">
        <f>VLOOKUP(B92,火炬统计企业统计人员奖励!$B$4:$E$155,10,0)</f>
        <v>#REF!</v>
      </c>
      <c r="P92" s="3" t="e">
        <f t="shared" si="4"/>
        <v>#REF!</v>
      </c>
      <c r="Q92" s="3" t="str">
        <f>VLOOKUP(B92,火炬统计企业统计人员奖励!$B$4:$E$155,3,0)</f>
        <v>沐溪阳山</v>
      </c>
      <c r="R92" s="3" t="b">
        <f t="shared" si="5"/>
        <v>1</v>
      </c>
    </row>
    <row r="93" s="3" customFormat="1" ht="31" customHeight="1" spans="1:18">
      <c r="A93" s="44">
        <v>89</v>
      </c>
      <c r="B93" s="45" t="s">
        <v>277</v>
      </c>
      <c r="C93" s="46" t="s">
        <v>278</v>
      </c>
      <c r="D93" s="48" t="s">
        <v>88</v>
      </c>
      <c r="E93" s="59" t="s">
        <v>279</v>
      </c>
      <c r="F93" s="58" t="e">
        <f>VLOOKUP(B93,火炬统计企业统计人员奖励!$B$4:$E$155,5,0)</f>
        <v>#REF!</v>
      </c>
      <c r="G93" s="60"/>
      <c r="H93" s="61"/>
      <c r="I93" s="66"/>
      <c r="J93" s="60"/>
      <c r="K93" s="58" t="e">
        <f>VLOOKUP(B93,火炬统计企业统计人员奖励!$B$4:$E$155,6,0)</f>
        <v>#REF!</v>
      </c>
      <c r="L93" s="58" t="e">
        <f>VLOOKUP(B93,火炬统计企业统计人员奖励!$B$4:$E$155,7,0)</f>
        <v>#REF!</v>
      </c>
      <c r="M93" s="58" t="e">
        <f>VLOOKUP(B93,火炬统计企业统计人员奖励!$B$4:$E$155,8,0)</f>
        <v>#REF!</v>
      </c>
      <c r="N93" s="58" t="e">
        <f>VLOOKUP(B93,火炬统计企业统计人员奖励!$B$4:$E$155,9,0)</f>
        <v>#REF!</v>
      </c>
      <c r="O93" s="3" t="e">
        <f>VLOOKUP(B93,火炬统计企业统计人员奖励!$B$4:$E$155,10,0)</f>
        <v>#REF!</v>
      </c>
      <c r="P93" s="3" t="e">
        <f t="shared" si="4"/>
        <v>#REF!</v>
      </c>
      <c r="Q93" s="3" t="str">
        <f>VLOOKUP(B93,火炬统计企业统计人员奖励!$B$4:$E$155,3,0)</f>
        <v>沐溪阳山</v>
      </c>
      <c r="R93" s="3" t="b">
        <f t="shared" si="5"/>
        <v>1</v>
      </c>
    </row>
    <row r="94" s="37" customFormat="1" ht="31" customHeight="1" spans="1:18">
      <c r="A94" s="49">
        <v>90</v>
      </c>
      <c r="B94" s="50" t="s">
        <v>280</v>
      </c>
      <c r="C94" s="51" t="s">
        <v>281</v>
      </c>
      <c r="D94" s="52" t="s">
        <v>88</v>
      </c>
      <c r="E94" s="70" t="s">
        <v>282</v>
      </c>
      <c r="F94" s="62" t="e">
        <f>VLOOKUP(B94,火炬统计企业统计人员奖励!$B$4:$E$155,5,0)</f>
        <v>#N/A</v>
      </c>
      <c r="G94" s="63"/>
      <c r="H94" s="64"/>
      <c r="I94" s="67"/>
      <c r="J94" s="63"/>
      <c r="K94" s="62" t="e">
        <f>VLOOKUP(B94,火炬统计企业统计人员奖励!$B$4:$E$155,6,0)</f>
        <v>#N/A</v>
      </c>
      <c r="L94" s="62" t="e">
        <f>VLOOKUP(B94,火炬统计企业统计人员奖励!$B$4:$E$155,7,0)</f>
        <v>#N/A</v>
      </c>
      <c r="M94" s="62" t="e">
        <f>VLOOKUP(B94,火炬统计企业统计人员奖励!$B$4:$E$155,8,0)</f>
        <v>#N/A</v>
      </c>
      <c r="N94" s="62" t="e">
        <f>VLOOKUP(B94,火炬统计企业统计人员奖励!$B$4:$E$155,9,0)</f>
        <v>#N/A</v>
      </c>
      <c r="O94" s="37" t="e">
        <f>VLOOKUP(B94,火炬统计企业统计人员奖励!$B$4:$E$155,10,0)</f>
        <v>#N/A</v>
      </c>
      <c r="P94" s="37" t="e">
        <f t="shared" si="4"/>
        <v>#N/A</v>
      </c>
      <c r="Q94" s="3" t="e">
        <f>VLOOKUP(B94,火炬统计企业统计人员奖励!$B$4:$E$155,3,0)</f>
        <v>#N/A</v>
      </c>
      <c r="R94" s="3" t="e">
        <f t="shared" si="5"/>
        <v>#N/A</v>
      </c>
    </row>
    <row r="95" s="37" customFormat="1" ht="31" customHeight="1" spans="1:18">
      <c r="A95" s="49">
        <v>91</v>
      </c>
      <c r="B95" s="50" t="s">
        <v>283</v>
      </c>
      <c r="C95" s="51" t="s">
        <v>284</v>
      </c>
      <c r="D95" s="52" t="s">
        <v>88</v>
      </c>
      <c r="E95" s="70" t="s">
        <v>282</v>
      </c>
      <c r="F95" s="62" t="e">
        <f>VLOOKUP(B95,火炬统计企业统计人员奖励!$B$4:$E$155,5,0)</f>
        <v>#N/A</v>
      </c>
      <c r="G95" s="63"/>
      <c r="H95" s="64"/>
      <c r="I95" s="67"/>
      <c r="J95" s="63"/>
      <c r="K95" s="62" t="e">
        <f>VLOOKUP(B95,火炬统计企业统计人员奖励!$B$4:$E$155,6,0)</f>
        <v>#N/A</v>
      </c>
      <c r="L95" s="62" t="e">
        <f>VLOOKUP(B95,火炬统计企业统计人员奖励!$B$4:$E$155,7,0)</f>
        <v>#N/A</v>
      </c>
      <c r="M95" s="62" t="e">
        <f>VLOOKUP(B95,火炬统计企业统计人员奖励!$B$4:$E$155,8,0)</f>
        <v>#N/A</v>
      </c>
      <c r="N95" s="62" t="e">
        <f>VLOOKUP(B95,火炬统计企业统计人员奖励!$B$4:$E$155,9,0)</f>
        <v>#N/A</v>
      </c>
      <c r="O95" s="37" t="e">
        <f>VLOOKUP(B95,火炬统计企业统计人员奖励!$B$4:$E$155,10,0)</f>
        <v>#N/A</v>
      </c>
      <c r="P95" s="37" t="e">
        <f t="shared" si="4"/>
        <v>#N/A</v>
      </c>
      <c r="Q95" s="3" t="e">
        <f>VLOOKUP(B95,火炬统计企业统计人员奖励!$B$4:$E$155,3,0)</f>
        <v>#N/A</v>
      </c>
      <c r="R95" s="3" t="e">
        <f t="shared" si="5"/>
        <v>#N/A</v>
      </c>
    </row>
    <row r="96" s="3" customFormat="1" ht="31" customHeight="1" spans="1:18">
      <c r="A96" s="44">
        <v>92</v>
      </c>
      <c r="B96" s="45" t="s">
        <v>285</v>
      </c>
      <c r="C96" s="47" t="s">
        <v>286</v>
      </c>
      <c r="D96" s="48" t="s">
        <v>88</v>
      </c>
      <c r="E96" s="47" t="s">
        <v>287</v>
      </c>
      <c r="F96" s="58" t="e">
        <f>VLOOKUP(B96,火炬统计企业统计人员奖励!$B$4:$E$155,5,0)</f>
        <v>#REF!</v>
      </c>
      <c r="G96" s="60"/>
      <c r="H96" s="61"/>
      <c r="I96" s="66"/>
      <c r="J96" s="60"/>
      <c r="K96" s="58" t="e">
        <f>VLOOKUP(B96,火炬统计企业统计人员奖励!$B$4:$E$155,6,0)</f>
        <v>#REF!</v>
      </c>
      <c r="L96" s="58" t="e">
        <f>VLOOKUP(B96,火炬统计企业统计人员奖励!$B$4:$E$155,7,0)</f>
        <v>#REF!</v>
      </c>
      <c r="M96" s="58" t="e">
        <f>VLOOKUP(B96,火炬统计企业统计人员奖励!$B$4:$E$155,8,0)</f>
        <v>#REF!</v>
      </c>
      <c r="N96" s="58" t="e">
        <f>VLOOKUP(B96,火炬统计企业统计人员奖励!$B$4:$E$155,9,0)</f>
        <v>#REF!</v>
      </c>
      <c r="O96" s="3" t="e">
        <f>VLOOKUP(B96,火炬统计企业统计人员奖励!$B$4:$E$155,10,0)</f>
        <v>#REF!</v>
      </c>
      <c r="P96" s="3" t="e">
        <f t="shared" si="4"/>
        <v>#REF!</v>
      </c>
      <c r="Q96" s="3" t="str">
        <f>VLOOKUP(B96,火炬统计企业统计人员奖励!$B$4:$E$155,3,0)</f>
        <v>沐溪阳山</v>
      </c>
      <c r="R96" s="3" t="b">
        <f t="shared" si="5"/>
        <v>1</v>
      </c>
    </row>
    <row r="97" s="3" customFormat="1" ht="31" customHeight="1" spans="1:18">
      <c r="A97" s="44">
        <v>93</v>
      </c>
      <c r="B97" s="45" t="s">
        <v>288</v>
      </c>
      <c r="C97" s="46" t="s">
        <v>289</v>
      </c>
      <c r="D97" s="48" t="s">
        <v>88</v>
      </c>
      <c r="E97" s="59" t="s">
        <v>290</v>
      </c>
      <c r="F97" s="58" t="e">
        <f>VLOOKUP(B97,火炬统计企业统计人员奖励!$B$4:$E$155,5,0)</f>
        <v>#REF!</v>
      </c>
      <c r="G97" s="60"/>
      <c r="H97" s="61"/>
      <c r="I97" s="66"/>
      <c r="J97" s="60"/>
      <c r="K97" s="58" t="e">
        <f>VLOOKUP(B97,火炬统计企业统计人员奖励!$B$4:$E$155,6,0)</f>
        <v>#REF!</v>
      </c>
      <c r="L97" s="58" t="e">
        <f>VLOOKUP(B97,火炬统计企业统计人员奖励!$B$4:$E$155,7,0)</f>
        <v>#REF!</v>
      </c>
      <c r="M97" s="58" t="e">
        <f>VLOOKUP(B97,火炬统计企业统计人员奖励!$B$4:$E$155,8,0)</f>
        <v>#REF!</v>
      </c>
      <c r="N97" s="58" t="e">
        <f>VLOOKUP(B97,火炬统计企业统计人员奖励!$B$4:$E$155,9,0)</f>
        <v>#REF!</v>
      </c>
      <c r="O97" s="3" t="e">
        <f>VLOOKUP(B97,火炬统计企业统计人员奖励!$B$4:$E$155,10,0)</f>
        <v>#REF!</v>
      </c>
      <c r="P97" s="3" t="e">
        <f t="shared" si="4"/>
        <v>#REF!</v>
      </c>
      <c r="Q97" s="3" t="str">
        <f>VLOOKUP(B97,火炬统计企业统计人员奖励!$B$4:$E$155,3,0)</f>
        <v>沐溪阳山</v>
      </c>
      <c r="R97" s="3" t="b">
        <f t="shared" si="5"/>
        <v>1</v>
      </c>
    </row>
    <row r="98" s="37" customFormat="1" ht="31" customHeight="1" spans="1:18">
      <c r="A98" s="49">
        <v>94</v>
      </c>
      <c r="B98" s="50" t="s">
        <v>291</v>
      </c>
      <c r="C98" s="53" t="s">
        <v>292</v>
      </c>
      <c r="D98" s="52" t="s">
        <v>88</v>
      </c>
      <c r="E98" s="53" t="s">
        <v>293</v>
      </c>
      <c r="F98" s="62" t="e">
        <f>VLOOKUP(B98,火炬统计企业统计人员奖励!$B$4:$E$155,5,0)</f>
        <v>#N/A</v>
      </c>
      <c r="G98" s="63"/>
      <c r="H98" s="64"/>
      <c r="I98" s="67"/>
      <c r="J98" s="63"/>
      <c r="K98" s="62" t="e">
        <f>VLOOKUP(B98,火炬统计企业统计人员奖励!$B$4:$E$155,6,0)</f>
        <v>#N/A</v>
      </c>
      <c r="L98" s="62" t="e">
        <f>VLOOKUP(B98,火炬统计企业统计人员奖励!$B$4:$E$155,7,0)</f>
        <v>#N/A</v>
      </c>
      <c r="M98" s="62" t="e">
        <f>VLOOKUP(B98,火炬统计企业统计人员奖励!$B$4:$E$155,8,0)</f>
        <v>#N/A</v>
      </c>
      <c r="N98" s="62" t="e">
        <f>VLOOKUP(B98,火炬统计企业统计人员奖励!$B$4:$E$155,9,0)</f>
        <v>#N/A</v>
      </c>
      <c r="O98" s="37" t="e">
        <f>VLOOKUP(B98,火炬统计企业统计人员奖励!$B$4:$E$155,10,0)</f>
        <v>#N/A</v>
      </c>
      <c r="P98" s="37" t="e">
        <f t="shared" si="4"/>
        <v>#N/A</v>
      </c>
      <c r="Q98" s="3" t="e">
        <f>VLOOKUP(B98,火炬统计企业统计人员奖励!$B$4:$E$155,3,0)</f>
        <v>#N/A</v>
      </c>
      <c r="R98" s="3" t="e">
        <f t="shared" si="5"/>
        <v>#N/A</v>
      </c>
    </row>
    <row r="99" s="3" customFormat="1" ht="31" customHeight="1" spans="1:18">
      <c r="A99" s="44">
        <v>95</v>
      </c>
      <c r="B99" s="45" t="s">
        <v>294</v>
      </c>
      <c r="C99" s="47" t="s">
        <v>295</v>
      </c>
      <c r="D99" s="48" t="s">
        <v>88</v>
      </c>
      <c r="E99" s="47" t="s">
        <v>296</v>
      </c>
      <c r="F99" s="58" t="e">
        <f>VLOOKUP(B99,火炬统计企业统计人员奖励!$B$4:$E$155,5,0)</f>
        <v>#REF!</v>
      </c>
      <c r="G99" s="60"/>
      <c r="H99" s="61"/>
      <c r="I99" s="66"/>
      <c r="J99" s="60"/>
      <c r="K99" s="58" t="e">
        <f>VLOOKUP(B99,火炬统计企业统计人员奖励!$B$4:$E$155,6,0)</f>
        <v>#REF!</v>
      </c>
      <c r="L99" s="58" t="e">
        <f>VLOOKUP(B99,火炬统计企业统计人员奖励!$B$4:$E$155,7,0)</f>
        <v>#REF!</v>
      </c>
      <c r="M99" s="58" t="e">
        <f>VLOOKUP(B99,火炬统计企业统计人员奖励!$B$4:$E$155,8,0)</f>
        <v>#REF!</v>
      </c>
      <c r="N99" s="58" t="e">
        <f>VLOOKUP(B99,火炬统计企业统计人员奖励!$B$4:$E$155,9,0)</f>
        <v>#REF!</v>
      </c>
      <c r="O99" s="3" t="e">
        <f>VLOOKUP(B99,火炬统计企业统计人员奖励!$B$4:$E$155,10,0)</f>
        <v>#REF!</v>
      </c>
      <c r="P99" s="3" t="e">
        <f t="shared" si="4"/>
        <v>#REF!</v>
      </c>
      <c r="Q99" s="3" t="str">
        <f>VLOOKUP(B99,火炬统计企业统计人员奖励!$B$4:$E$155,3,0)</f>
        <v>沐溪阳山</v>
      </c>
      <c r="R99" s="3" t="b">
        <f t="shared" si="5"/>
        <v>1</v>
      </c>
    </row>
    <row r="100" s="3" customFormat="1" ht="31" customHeight="1" spans="1:18">
      <c r="A100" s="44">
        <v>96</v>
      </c>
      <c r="B100" s="45" t="s">
        <v>297</v>
      </c>
      <c r="C100" s="46" t="s">
        <v>298</v>
      </c>
      <c r="D100" s="48" t="s">
        <v>88</v>
      </c>
      <c r="E100" s="59" t="s">
        <v>299</v>
      </c>
      <c r="F100" s="58" t="e">
        <f>VLOOKUP(B100,火炬统计企业统计人员奖励!$B$4:$E$155,5,0)</f>
        <v>#REF!</v>
      </c>
      <c r="G100" s="60"/>
      <c r="H100" s="61"/>
      <c r="I100" s="66"/>
      <c r="J100" s="60"/>
      <c r="K100" s="58" t="e">
        <f>VLOOKUP(B100,火炬统计企业统计人员奖励!$B$4:$E$155,6,0)</f>
        <v>#REF!</v>
      </c>
      <c r="L100" s="58" t="e">
        <f>VLOOKUP(B100,火炬统计企业统计人员奖励!$B$4:$E$155,7,0)</f>
        <v>#REF!</v>
      </c>
      <c r="M100" s="58" t="e">
        <f>VLOOKUP(B100,火炬统计企业统计人员奖励!$B$4:$E$155,8,0)</f>
        <v>#REF!</v>
      </c>
      <c r="N100" s="58" t="e">
        <f>VLOOKUP(B100,火炬统计企业统计人员奖励!$B$4:$E$155,9,0)</f>
        <v>#REF!</v>
      </c>
      <c r="O100" s="3" t="e">
        <f>VLOOKUP(B100,火炬统计企业统计人员奖励!$B$4:$E$155,10,0)</f>
        <v>#REF!</v>
      </c>
      <c r="P100" s="3" t="e">
        <f t="shared" si="4"/>
        <v>#REF!</v>
      </c>
      <c r="Q100" s="3" t="str">
        <f>VLOOKUP(B100,火炬统计企业统计人员奖励!$B$4:$E$155,3,0)</f>
        <v>沐溪阳山</v>
      </c>
      <c r="R100" s="3" t="b">
        <f t="shared" si="5"/>
        <v>1</v>
      </c>
    </row>
    <row r="101" s="3" customFormat="1" ht="31" customHeight="1" spans="1:18">
      <c r="A101" s="44">
        <v>97</v>
      </c>
      <c r="B101" s="45" t="s">
        <v>300</v>
      </c>
      <c r="C101" s="47" t="s">
        <v>301</v>
      </c>
      <c r="D101" s="48" t="s">
        <v>88</v>
      </c>
      <c r="E101" s="47" t="s">
        <v>302</v>
      </c>
      <c r="F101" s="58" t="e">
        <f>VLOOKUP(B101,火炬统计企业统计人员奖励!$B$4:$E$155,5,0)</f>
        <v>#REF!</v>
      </c>
      <c r="G101" s="60"/>
      <c r="H101" s="61"/>
      <c r="I101" s="66"/>
      <c r="J101" s="60"/>
      <c r="K101" s="58" t="e">
        <f>VLOOKUP(B101,火炬统计企业统计人员奖励!$B$4:$E$155,6,0)</f>
        <v>#REF!</v>
      </c>
      <c r="L101" s="58" t="e">
        <f>VLOOKUP(B101,火炬统计企业统计人员奖励!$B$4:$E$155,7,0)</f>
        <v>#REF!</v>
      </c>
      <c r="M101" s="58" t="e">
        <f>VLOOKUP(B101,火炬统计企业统计人员奖励!$B$4:$E$155,8,0)</f>
        <v>#REF!</v>
      </c>
      <c r="N101" s="58" t="e">
        <f>VLOOKUP(B101,火炬统计企业统计人员奖励!$B$4:$E$155,9,0)</f>
        <v>#REF!</v>
      </c>
      <c r="O101" s="3" t="e">
        <f>VLOOKUP(B101,火炬统计企业统计人员奖励!$B$4:$E$155,10,0)</f>
        <v>#REF!</v>
      </c>
      <c r="P101" s="3" t="e">
        <f t="shared" si="4"/>
        <v>#REF!</v>
      </c>
      <c r="Q101" s="3" t="str">
        <f>VLOOKUP(B101,火炬统计企业统计人员奖励!$B$4:$E$155,3,0)</f>
        <v>沐溪阳山</v>
      </c>
      <c r="R101" s="3" t="b">
        <f t="shared" si="5"/>
        <v>1</v>
      </c>
    </row>
    <row r="102" s="3" customFormat="1" ht="31" customHeight="1" spans="1:18">
      <c r="A102" s="44">
        <v>98</v>
      </c>
      <c r="B102" s="45" t="s">
        <v>303</v>
      </c>
      <c r="C102" s="47" t="s">
        <v>304</v>
      </c>
      <c r="D102" s="48" t="s">
        <v>88</v>
      </c>
      <c r="E102" s="47" t="s">
        <v>305</v>
      </c>
      <c r="F102" s="58" t="e">
        <f>VLOOKUP(B102,火炬统计企业统计人员奖励!$B$4:$E$155,5,0)</f>
        <v>#REF!</v>
      </c>
      <c r="G102" s="60"/>
      <c r="H102" s="61"/>
      <c r="I102" s="66"/>
      <c r="J102" s="60"/>
      <c r="K102" s="58" t="e">
        <f>VLOOKUP(B102,火炬统计企业统计人员奖励!$B$4:$E$155,6,0)</f>
        <v>#REF!</v>
      </c>
      <c r="L102" s="58" t="e">
        <f>VLOOKUP(B102,火炬统计企业统计人员奖励!$B$4:$E$155,7,0)</f>
        <v>#REF!</v>
      </c>
      <c r="M102" s="58" t="e">
        <f>VLOOKUP(B102,火炬统计企业统计人员奖励!$B$4:$E$155,8,0)</f>
        <v>#REF!</v>
      </c>
      <c r="N102" s="58" t="e">
        <f>VLOOKUP(B102,火炬统计企业统计人员奖励!$B$4:$E$155,9,0)</f>
        <v>#REF!</v>
      </c>
      <c r="O102" s="3" t="e">
        <f>VLOOKUP(B102,火炬统计企业统计人员奖励!$B$4:$E$155,10,0)</f>
        <v>#REF!</v>
      </c>
      <c r="P102" s="3" t="e">
        <f t="shared" ref="P102:P133" si="6">E102=F102</f>
        <v>#REF!</v>
      </c>
      <c r="Q102" s="3" t="str">
        <f>VLOOKUP(B102,火炬统计企业统计人员奖励!$B$4:$E$155,3,0)</f>
        <v>沐溪阳山</v>
      </c>
      <c r="R102" s="3" t="b">
        <f t="shared" ref="R102:R133" si="7">D102=Q102</f>
        <v>1</v>
      </c>
    </row>
    <row r="103" s="3" customFormat="1" ht="31" customHeight="1" spans="1:18">
      <c r="A103" s="44">
        <v>99</v>
      </c>
      <c r="B103" s="45" t="s">
        <v>306</v>
      </c>
      <c r="C103" s="47" t="s">
        <v>307</v>
      </c>
      <c r="D103" s="48" t="s">
        <v>88</v>
      </c>
      <c r="E103" s="47" t="s">
        <v>308</v>
      </c>
      <c r="F103" s="58" t="e">
        <f>VLOOKUP(B103,火炬统计企业统计人员奖励!$B$4:$E$155,5,0)</f>
        <v>#REF!</v>
      </c>
      <c r="G103" s="60"/>
      <c r="H103" s="61"/>
      <c r="I103" s="66"/>
      <c r="J103" s="60"/>
      <c r="K103" s="58" t="e">
        <f>VLOOKUP(B103,火炬统计企业统计人员奖励!$B$4:$E$155,6,0)</f>
        <v>#REF!</v>
      </c>
      <c r="L103" s="58" t="e">
        <f>VLOOKUP(B103,火炬统计企业统计人员奖励!$B$4:$E$155,7,0)</f>
        <v>#REF!</v>
      </c>
      <c r="M103" s="58" t="e">
        <f>VLOOKUP(B103,火炬统计企业统计人员奖励!$B$4:$E$155,8,0)</f>
        <v>#REF!</v>
      </c>
      <c r="N103" s="58" t="e">
        <f>VLOOKUP(B103,火炬统计企业统计人员奖励!$B$4:$E$155,9,0)</f>
        <v>#REF!</v>
      </c>
      <c r="O103" s="3" t="e">
        <f>VLOOKUP(B103,火炬统计企业统计人员奖励!$B$4:$E$155,10,0)</f>
        <v>#REF!</v>
      </c>
      <c r="P103" s="3" t="e">
        <f t="shared" si="6"/>
        <v>#REF!</v>
      </c>
      <c r="Q103" s="3" t="str">
        <f>VLOOKUP(B103,火炬统计企业统计人员奖励!$B$4:$E$155,3,0)</f>
        <v>沐溪阳山</v>
      </c>
      <c r="R103" s="3" t="b">
        <f t="shared" si="7"/>
        <v>1</v>
      </c>
    </row>
    <row r="104" s="3" customFormat="1" ht="31" customHeight="1" spans="1:18">
      <c r="A104" s="44">
        <v>100</v>
      </c>
      <c r="B104" s="45" t="s">
        <v>309</v>
      </c>
      <c r="C104" s="46" t="s">
        <v>310</v>
      </c>
      <c r="D104" s="48" t="s">
        <v>88</v>
      </c>
      <c r="E104" s="47" t="s">
        <v>311</v>
      </c>
      <c r="F104" s="58" t="e">
        <f>VLOOKUP(B104,火炬统计企业统计人员奖励!$B$4:$E$155,5,0)</f>
        <v>#REF!</v>
      </c>
      <c r="G104" s="60"/>
      <c r="H104" s="61"/>
      <c r="I104" s="66"/>
      <c r="J104" s="60"/>
      <c r="K104" s="58" t="e">
        <f>VLOOKUP(B104,火炬统计企业统计人员奖励!$B$4:$E$155,6,0)</f>
        <v>#REF!</v>
      </c>
      <c r="L104" s="58" t="e">
        <f>VLOOKUP(B104,火炬统计企业统计人员奖励!$B$4:$E$155,7,0)</f>
        <v>#REF!</v>
      </c>
      <c r="M104" s="58" t="e">
        <f>VLOOKUP(B104,火炬统计企业统计人员奖励!$B$4:$E$155,8,0)</f>
        <v>#REF!</v>
      </c>
      <c r="N104" s="58" t="e">
        <f>VLOOKUP(B104,火炬统计企业统计人员奖励!$B$4:$E$155,9,0)</f>
        <v>#REF!</v>
      </c>
      <c r="O104" s="3" t="e">
        <f>VLOOKUP(B104,火炬统计企业统计人员奖励!$B$4:$E$155,10,0)</f>
        <v>#REF!</v>
      </c>
      <c r="P104" s="3" t="e">
        <f t="shared" si="6"/>
        <v>#REF!</v>
      </c>
      <c r="Q104" s="3" t="str">
        <f>VLOOKUP(B104,火炬统计企业统计人员奖励!$B$4:$E$155,3,0)</f>
        <v>沐溪阳山</v>
      </c>
      <c r="R104" s="3" t="b">
        <f t="shared" si="7"/>
        <v>1</v>
      </c>
    </row>
    <row r="105" s="3" customFormat="1" ht="31" customHeight="1" spans="1:18">
      <c r="A105" s="44">
        <v>101</v>
      </c>
      <c r="B105" s="45" t="s">
        <v>312</v>
      </c>
      <c r="C105" s="47" t="s">
        <v>313</v>
      </c>
      <c r="D105" s="48" t="s">
        <v>88</v>
      </c>
      <c r="E105" s="65" t="s">
        <v>314</v>
      </c>
      <c r="F105" s="57" t="e">
        <f>VLOOKUP(B105,火炬统计企业统计人员奖励!$B$4:$E$155,5,0)</f>
        <v>#REF!</v>
      </c>
      <c r="G105" s="60"/>
      <c r="H105" s="61"/>
      <c r="I105" s="66"/>
      <c r="J105" s="60"/>
      <c r="K105" s="58" t="e">
        <f>VLOOKUP(B105,火炬统计企业统计人员奖励!$B$4:$E$155,6,0)</f>
        <v>#REF!</v>
      </c>
      <c r="L105" s="58" t="e">
        <f>VLOOKUP(B105,火炬统计企业统计人员奖励!$B$4:$E$155,7,0)</f>
        <v>#REF!</v>
      </c>
      <c r="M105" s="58" t="e">
        <f>VLOOKUP(B105,火炬统计企业统计人员奖励!$B$4:$E$155,8,0)</f>
        <v>#REF!</v>
      </c>
      <c r="N105" s="58" t="e">
        <f>VLOOKUP(B105,火炬统计企业统计人员奖励!$B$4:$E$155,9,0)</f>
        <v>#REF!</v>
      </c>
      <c r="O105" s="3" t="e">
        <f>VLOOKUP(B105,火炬统计企业统计人员奖励!$B$4:$E$155,10,0)</f>
        <v>#REF!</v>
      </c>
      <c r="P105" s="3" t="e">
        <f t="shared" si="6"/>
        <v>#REF!</v>
      </c>
      <c r="Q105" s="3" t="str">
        <f>VLOOKUP(B105,火炬统计企业统计人员奖励!$B$4:$E$155,3,0)</f>
        <v>沐溪阳山</v>
      </c>
      <c r="R105" s="3" t="b">
        <f t="shared" si="7"/>
        <v>1</v>
      </c>
    </row>
    <row r="106" s="3" customFormat="1" ht="31" customHeight="1" spans="1:18">
      <c r="A106" s="44">
        <v>102</v>
      </c>
      <c r="B106" s="45" t="s">
        <v>315</v>
      </c>
      <c r="C106" s="47" t="s">
        <v>316</v>
      </c>
      <c r="D106" s="48" t="s">
        <v>88</v>
      </c>
      <c r="E106" s="47" t="s">
        <v>317</v>
      </c>
      <c r="F106" s="58" t="e">
        <f>VLOOKUP(B106,火炬统计企业统计人员奖励!$B$4:$E$155,5,0)</f>
        <v>#REF!</v>
      </c>
      <c r="G106" s="60"/>
      <c r="H106" s="61"/>
      <c r="I106" s="66"/>
      <c r="J106" s="60"/>
      <c r="K106" s="58" t="e">
        <f>VLOOKUP(B106,火炬统计企业统计人员奖励!$B$4:$E$155,6,0)</f>
        <v>#REF!</v>
      </c>
      <c r="L106" s="58" t="e">
        <f>VLOOKUP(B106,火炬统计企业统计人员奖励!$B$4:$E$155,7,0)</f>
        <v>#REF!</v>
      </c>
      <c r="M106" s="58" t="e">
        <f>VLOOKUP(B106,火炬统计企业统计人员奖励!$B$4:$E$155,8,0)</f>
        <v>#REF!</v>
      </c>
      <c r="N106" s="58" t="e">
        <f>VLOOKUP(B106,火炬统计企业统计人员奖励!$B$4:$E$155,9,0)</f>
        <v>#REF!</v>
      </c>
      <c r="O106" s="3" t="e">
        <f>VLOOKUP(B106,火炬统计企业统计人员奖励!$B$4:$E$155,10,0)</f>
        <v>#REF!</v>
      </c>
      <c r="P106" s="3" t="e">
        <f t="shared" si="6"/>
        <v>#REF!</v>
      </c>
      <c r="Q106" s="3" t="str">
        <f>VLOOKUP(B106,火炬统计企业统计人员奖励!$B$4:$E$155,3,0)</f>
        <v>沐溪阳山</v>
      </c>
      <c r="R106" s="3" t="b">
        <f t="shared" si="7"/>
        <v>1</v>
      </c>
    </row>
    <row r="107" s="3" customFormat="1" ht="31" customHeight="1" spans="1:18">
      <c r="A107" s="44">
        <v>103</v>
      </c>
      <c r="B107" s="45" t="s">
        <v>318</v>
      </c>
      <c r="C107" s="47" t="s">
        <v>319</v>
      </c>
      <c r="D107" s="48" t="s">
        <v>88</v>
      </c>
      <c r="E107" s="47" t="s">
        <v>320</v>
      </c>
      <c r="F107" s="58" t="e">
        <f>VLOOKUP(B107,火炬统计企业统计人员奖励!$B$4:$E$155,5,0)</f>
        <v>#REF!</v>
      </c>
      <c r="G107" s="60"/>
      <c r="H107" s="61"/>
      <c r="I107" s="66"/>
      <c r="J107" s="60"/>
      <c r="K107" s="58" t="e">
        <f>VLOOKUP(B107,火炬统计企业统计人员奖励!$B$4:$E$155,6,0)</f>
        <v>#REF!</v>
      </c>
      <c r="L107" s="58" t="e">
        <f>VLOOKUP(B107,火炬统计企业统计人员奖励!$B$4:$E$155,7,0)</f>
        <v>#REF!</v>
      </c>
      <c r="M107" s="58" t="e">
        <f>VLOOKUP(B107,火炬统计企业统计人员奖励!$B$4:$E$155,8,0)</f>
        <v>#REF!</v>
      </c>
      <c r="N107" s="58" t="e">
        <f>VLOOKUP(B107,火炬统计企业统计人员奖励!$B$4:$E$155,9,0)</f>
        <v>#REF!</v>
      </c>
      <c r="O107" s="3" t="e">
        <f>VLOOKUP(B107,火炬统计企业统计人员奖励!$B$4:$E$155,10,0)</f>
        <v>#REF!</v>
      </c>
      <c r="P107" s="3" t="e">
        <f t="shared" si="6"/>
        <v>#REF!</v>
      </c>
      <c r="Q107" s="3" t="str">
        <f>VLOOKUP(B107,火炬统计企业统计人员奖励!$B$4:$E$155,3,0)</f>
        <v>沐溪阳山</v>
      </c>
      <c r="R107" s="3" t="b">
        <f t="shared" si="7"/>
        <v>1</v>
      </c>
    </row>
    <row r="108" s="3" customFormat="1" ht="31" customHeight="1" spans="1:18">
      <c r="A108" s="44">
        <v>104</v>
      </c>
      <c r="B108" s="45" t="s">
        <v>321</v>
      </c>
      <c r="C108" s="46" t="s">
        <v>322</v>
      </c>
      <c r="D108" s="48" t="s">
        <v>88</v>
      </c>
      <c r="E108" s="59" t="s">
        <v>323</v>
      </c>
      <c r="F108" s="58" t="e">
        <f>VLOOKUP(B108,火炬统计企业统计人员奖励!$B$4:$E$155,5,0)</f>
        <v>#REF!</v>
      </c>
      <c r="G108" s="60"/>
      <c r="H108" s="61"/>
      <c r="I108" s="66"/>
      <c r="J108" s="60"/>
      <c r="K108" s="58" t="e">
        <f>VLOOKUP(B108,火炬统计企业统计人员奖励!$B$4:$E$155,6,0)</f>
        <v>#REF!</v>
      </c>
      <c r="L108" s="58" t="e">
        <f>VLOOKUP(B108,火炬统计企业统计人员奖励!$B$4:$E$155,7,0)</f>
        <v>#REF!</v>
      </c>
      <c r="M108" s="58" t="e">
        <f>VLOOKUP(B108,火炬统计企业统计人员奖励!$B$4:$E$155,8,0)</f>
        <v>#REF!</v>
      </c>
      <c r="N108" s="58" t="e">
        <f>VLOOKUP(B108,火炬统计企业统计人员奖励!$B$4:$E$155,9,0)</f>
        <v>#REF!</v>
      </c>
      <c r="O108" s="3" t="e">
        <f>VLOOKUP(B108,火炬统计企业统计人员奖励!$B$4:$E$155,10,0)</f>
        <v>#REF!</v>
      </c>
      <c r="P108" s="3" t="e">
        <f t="shared" si="6"/>
        <v>#REF!</v>
      </c>
      <c r="Q108" s="3" t="str">
        <f>VLOOKUP(B108,火炬统计企业统计人员奖励!$B$4:$E$155,3,0)</f>
        <v>沐溪阳山</v>
      </c>
      <c r="R108" s="3" t="b">
        <f t="shared" si="7"/>
        <v>1</v>
      </c>
    </row>
    <row r="109" s="3" customFormat="1" ht="31" customHeight="1" spans="1:18">
      <c r="A109" s="44">
        <v>105</v>
      </c>
      <c r="B109" s="45" t="s">
        <v>324</v>
      </c>
      <c r="C109" s="46" t="s">
        <v>325</v>
      </c>
      <c r="D109" s="48" t="s">
        <v>88</v>
      </c>
      <c r="E109" s="56" t="s">
        <v>326</v>
      </c>
      <c r="F109" s="57" t="e">
        <f>VLOOKUP(B109,火炬统计企业统计人员奖励!$B$4:$E$155,5,0)</f>
        <v>#REF!</v>
      </c>
      <c r="G109" s="60"/>
      <c r="H109" s="61"/>
      <c r="I109" s="66"/>
      <c r="J109" s="60"/>
      <c r="K109" s="58" t="e">
        <f>VLOOKUP(B109,火炬统计企业统计人员奖励!$B$4:$E$155,6,0)</f>
        <v>#REF!</v>
      </c>
      <c r="L109" s="58" t="e">
        <f>VLOOKUP(B109,火炬统计企业统计人员奖励!$B$4:$E$155,7,0)</f>
        <v>#REF!</v>
      </c>
      <c r="M109" s="58" t="e">
        <f>VLOOKUP(B109,火炬统计企业统计人员奖励!$B$4:$E$155,8,0)</f>
        <v>#REF!</v>
      </c>
      <c r="N109" s="58" t="e">
        <f>VLOOKUP(B109,火炬统计企业统计人员奖励!$B$4:$E$155,9,0)</f>
        <v>#REF!</v>
      </c>
      <c r="O109" s="3" t="e">
        <f>VLOOKUP(B109,火炬统计企业统计人员奖励!$B$4:$E$155,10,0)</f>
        <v>#REF!</v>
      </c>
      <c r="P109" s="3" t="e">
        <f t="shared" si="6"/>
        <v>#REF!</v>
      </c>
      <c r="Q109" s="3" t="str">
        <f>VLOOKUP(B109,火炬统计企业统计人员奖励!$B$4:$E$155,3,0)</f>
        <v>沐溪阳山</v>
      </c>
      <c r="R109" s="3" t="b">
        <f t="shared" si="7"/>
        <v>1</v>
      </c>
    </row>
    <row r="110" s="3" customFormat="1" ht="31" customHeight="1" spans="1:18">
      <c r="A110" s="44">
        <v>106</v>
      </c>
      <c r="B110" s="45" t="s">
        <v>327</v>
      </c>
      <c r="C110" s="46" t="s">
        <v>328</v>
      </c>
      <c r="D110" s="48" t="s">
        <v>88</v>
      </c>
      <c r="E110" s="59" t="s">
        <v>329</v>
      </c>
      <c r="F110" s="58" t="e">
        <f>VLOOKUP(B110,火炬统计企业统计人员奖励!$B$4:$E$155,5,0)</f>
        <v>#REF!</v>
      </c>
      <c r="G110" s="60"/>
      <c r="H110" s="61"/>
      <c r="I110" s="66"/>
      <c r="J110" s="60"/>
      <c r="K110" s="58" t="e">
        <f>VLOOKUP(B110,火炬统计企业统计人员奖励!$B$4:$E$155,6,0)</f>
        <v>#REF!</v>
      </c>
      <c r="L110" s="58" t="e">
        <f>VLOOKUP(B110,火炬统计企业统计人员奖励!$B$4:$E$155,7,0)</f>
        <v>#REF!</v>
      </c>
      <c r="M110" s="58" t="e">
        <f>VLOOKUP(B110,火炬统计企业统计人员奖励!$B$4:$E$155,8,0)</f>
        <v>#REF!</v>
      </c>
      <c r="N110" s="58" t="e">
        <f>VLOOKUP(B110,火炬统计企业统计人员奖励!$B$4:$E$155,9,0)</f>
        <v>#REF!</v>
      </c>
      <c r="O110" s="3" t="e">
        <f>VLOOKUP(B110,火炬统计企业统计人员奖励!$B$4:$E$155,10,0)</f>
        <v>#REF!</v>
      </c>
      <c r="P110" s="3" t="e">
        <f t="shared" si="6"/>
        <v>#REF!</v>
      </c>
      <c r="Q110" s="3" t="str">
        <f>VLOOKUP(B110,火炬统计企业统计人员奖励!$B$4:$E$155,3,0)</f>
        <v>沐溪阳山</v>
      </c>
      <c r="R110" s="3" t="b">
        <f t="shared" si="7"/>
        <v>1</v>
      </c>
    </row>
    <row r="111" s="3" customFormat="1" ht="31" customHeight="1" spans="1:18">
      <c r="A111" s="44">
        <v>107</v>
      </c>
      <c r="B111" s="45" t="s">
        <v>330</v>
      </c>
      <c r="C111" s="47" t="s">
        <v>331</v>
      </c>
      <c r="D111" s="48" t="s">
        <v>88</v>
      </c>
      <c r="E111" s="47" t="s">
        <v>332</v>
      </c>
      <c r="F111" s="58" t="e">
        <f>VLOOKUP(B111,火炬统计企业统计人员奖励!$B$4:$E$155,5,0)</f>
        <v>#REF!</v>
      </c>
      <c r="G111" s="60"/>
      <c r="H111" s="61"/>
      <c r="I111" s="66"/>
      <c r="J111" s="60"/>
      <c r="K111" s="58" t="e">
        <f>VLOOKUP(B111,火炬统计企业统计人员奖励!$B$4:$E$155,6,0)</f>
        <v>#REF!</v>
      </c>
      <c r="L111" s="58" t="e">
        <f>VLOOKUP(B111,火炬统计企业统计人员奖励!$B$4:$E$155,7,0)</f>
        <v>#REF!</v>
      </c>
      <c r="M111" s="58" t="e">
        <f>VLOOKUP(B111,火炬统计企业统计人员奖励!$B$4:$E$155,8,0)</f>
        <v>#REF!</v>
      </c>
      <c r="N111" s="58" t="e">
        <f>VLOOKUP(B111,火炬统计企业统计人员奖励!$B$4:$E$155,9,0)</f>
        <v>#REF!</v>
      </c>
      <c r="O111" s="3" t="e">
        <f>VLOOKUP(B111,火炬统计企业统计人员奖励!$B$4:$E$155,10,0)</f>
        <v>#REF!</v>
      </c>
      <c r="P111" s="3" t="e">
        <f t="shared" si="6"/>
        <v>#REF!</v>
      </c>
      <c r="Q111" s="3" t="str">
        <f>VLOOKUP(B111,火炬统计企业统计人员奖励!$B$4:$E$155,3,0)</f>
        <v>沐溪阳山</v>
      </c>
      <c r="R111" s="3" t="b">
        <f t="shared" si="7"/>
        <v>1</v>
      </c>
    </row>
    <row r="112" s="3" customFormat="1" ht="31" customHeight="1" spans="1:18">
      <c r="A112" s="44">
        <v>108</v>
      </c>
      <c r="B112" s="45" t="s">
        <v>333</v>
      </c>
      <c r="C112" s="47" t="s">
        <v>334</v>
      </c>
      <c r="D112" s="48" t="s">
        <v>88</v>
      </c>
      <c r="E112" s="65" t="s">
        <v>170</v>
      </c>
      <c r="F112" s="57" t="e">
        <f>VLOOKUP(B112,火炬统计企业统计人员奖励!$B$4:$E$155,5,0)</f>
        <v>#REF!</v>
      </c>
      <c r="G112" s="60"/>
      <c r="H112" s="61"/>
      <c r="I112" s="66"/>
      <c r="J112" s="60"/>
      <c r="K112" s="58" t="e">
        <f>VLOOKUP(B112,火炬统计企业统计人员奖励!$B$4:$E$155,6,0)</f>
        <v>#REF!</v>
      </c>
      <c r="L112" s="58" t="e">
        <f>VLOOKUP(B112,火炬统计企业统计人员奖励!$B$4:$E$155,7,0)</f>
        <v>#REF!</v>
      </c>
      <c r="M112" s="58" t="e">
        <f>VLOOKUP(B112,火炬统计企业统计人员奖励!$B$4:$E$155,8,0)</f>
        <v>#REF!</v>
      </c>
      <c r="N112" s="58" t="e">
        <f>VLOOKUP(B112,火炬统计企业统计人员奖励!$B$4:$E$155,9,0)</f>
        <v>#REF!</v>
      </c>
      <c r="O112" s="3" t="e">
        <f>VLOOKUP(B112,火炬统计企业统计人员奖励!$B$4:$E$155,10,0)</f>
        <v>#REF!</v>
      </c>
      <c r="P112" s="3" t="e">
        <f t="shared" si="6"/>
        <v>#REF!</v>
      </c>
      <c r="Q112" s="3" t="str">
        <f>VLOOKUP(B112,火炬统计企业统计人员奖励!$B$4:$E$155,3,0)</f>
        <v>沐溪阳山</v>
      </c>
      <c r="R112" s="3" t="b">
        <f t="shared" si="7"/>
        <v>1</v>
      </c>
    </row>
    <row r="113" s="3" customFormat="1" ht="31" customHeight="1" spans="1:18">
      <c r="A113" s="44">
        <v>109</v>
      </c>
      <c r="B113" s="45" t="s">
        <v>335</v>
      </c>
      <c r="C113" s="47" t="s">
        <v>336</v>
      </c>
      <c r="D113" s="48" t="s">
        <v>88</v>
      </c>
      <c r="E113" s="47" t="s">
        <v>220</v>
      </c>
      <c r="F113" s="58" t="e">
        <f>VLOOKUP(B113,火炬统计企业统计人员奖励!$B$4:$E$155,5,0)</f>
        <v>#REF!</v>
      </c>
      <c r="G113" s="60"/>
      <c r="H113" s="61"/>
      <c r="I113" s="66"/>
      <c r="J113" s="60"/>
      <c r="K113" s="58" t="e">
        <f>VLOOKUP(B113,火炬统计企业统计人员奖励!$B$4:$E$155,6,0)</f>
        <v>#REF!</v>
      </c>
      <c r="L113" s="58" t="e">
        <f>VLOOKUP(B113,火炬统计企业统计人员奖励!$B$4:$E$155,7,0)</f>
        <v>#REF!</v>
      </c>
      <c r="M113" s="58" t="e">
        <f>VLOOKUP(B113,火炬统计企业统计人员奖励!$B$4:$E$155,8,0)</f>
        <v>#REF!</v>
      </c>
      <c r="N113" s="58" t="e">
        <f>VLOOKUP(B113,火炬统计企业统计人员奖励!$B$4:$E$155,9,0)</f>
        <v>#REF!</v>
      </c>
      <c r="O113" s="3" t="e">
        <f>VLOOKUP(B113,火炬统计企业统计人员奖励!$B$4:$E$155,10,0)</f>
        <v>#REF!</v>
      </c>
      <c r="P113" s="3" t="e">
        <f t="shared" si="6"/>
        <v>#REF!</v>
      </c>
      <c r="Q113" s="3" t="str">
        <f>VLOOKUP(B113,火炬统计企业统计人员奖励!$B$4:$E$155,3,0)</f>
        <v>沐溪阳山</v>
      </c>
      <c r="R113" s="3" t="b">
        <f t="shared" si="7"/>
        <v>1</v>
      </c>
    </row>
    <row r="114" s="37" customFormat="1" ht="31" customHeight="1" spans="1:18">
      <c r="A114" s="49">
        <v>110</v>
      </c>
      <c r="B114" s="50" t="s">
        <v>337</v>
      </c>
      <c r="C114" s="51" t="s">
        <v>338</v>
      </c>
      <c r="D114" s="52" t="s">
        <v>88</v>
      </c>
      <c r="E114" s="70" t="s">
        <v>339</v>
      </c>
      <c r="F114" s="62" t="e">
        <f>VLOOKUP(B114,火炬统计企业统计人员奖励!$B$4:$E$155,5,0)</f>
        <v>#N/A</v>
      </c>
      <c r="G114" s="63"/>
      <c r="H114" s="64"/>
      <c r="I114" s="67"/>
      <c r="J114" s="63"/>
      <c r="K114" s="62" t="e">
        <f>VLOOKUP(B114,火炬统计企业统计人员奖励!$B$4:$E$155,6,0)</f>
        <v>#N/A</v>
      </c>
      <c r="L114" s="62" t="e">
        <f>VLOOKUP(B114,火炬统计企业统计人员奖励!$B$4:$E$155,7,0)</f>
        <v>#N/A</v>
      </c>
      <c r="M114" s="62" t="e">
        <f>VLOOKUP(B114,火炬统计企业统计人员奖励!$B$4:$E$155,8,0)</f>
        <v>#N/A</v>
      </c>
      <c r="N114" s="62" t="e">
        <f>VLOOKUP(B114,火炬统计企业统计人员奖励!$B$4:$E$155,9,0)</f>
        <v>#N/A</v>
      </c>
      <c r="O114" s="37" t="e">
        <f>VLOOKUP(B114,火炬统计企业统计人员奖励!$B$4:$E$155,10,0)</f>
        <v>#N/A</v>
      </c>
      <c r="P114" s="37" t="e">
        <f t="shared" si="6"/>
        <v>#N/A</v>
      </c>
      <c r="Q114" s="3" t="e">
        <f>VLOOKUP(B114,火炬统计企业统计人员奖励!$B$4:$E$155,3,0)</f>
        <v>#N/A</v>
      </c>
      <c r="R114" s="3" t="e">
        <f t="shared" si="7"/>
        <v>#N/A</v>
      </c>
    </row>
    <row r="115" s="3" customFormat="1" ht="31" customHeight="1" spans="1:18">
      <c r="A115" s="44">
        <v>111</v>
      </c>
      <c r="B115" s="45" t="s">
        <v>340</v>
      </c>
      <c r="C115" s="46" t="s">
        <v>341</v>
      </c>
      <c r="D115" s="48" t="s">
        <v>88</v>
      </c>
      <c r="E115" s="59" t="s">
        <v>342</v>
      </c>
      <c r="F115" s="58" t="e">
        <f>VLOOKUP(B115,火炬统计企业统计人员奖励!$B$4:$E$155,5,0)</f>
        <v>#REF!</v>
      </c>
      <c r="G115" s="60"/>
      <c r="H115" s="61"/>
      <c r="I115" s="66"/>
      <c r="J115" s="60"/>
      <c r="K115" s="58" t="e">
        <f>VLOOKUP(B115,火炬统计企业统计人员奖励!$B$4:$E$155,6,0)</f>
        <v>#REF!</v>
      </c>
      <c r="L115" s="58" t="e">
        <f>VLOOKUP(B115,火炬统计企业统计人员奖励!$B$4:$E$155,7,0)</f>
        <v>#REF!</v>
      </c>
      <c r="M115" s="58" t="e">
        <f>VLOOKUP(B115,火炬统计企业统计人员奖励!$B$4:$E$155,8,0)</f>
        <v>#REF!</v>
      </c>
      <c r="N115" s="58" t="e">
        <f>VLOOKUP(B115,火炬统计企业统计人员奖励!$B$4:$E$155,9,0)</f>
        <v>#REF!</v>
      </c>
      <c r="O115" s="3" t="e">
        <f>VLOOKUP(B115,火炬统计企业统计人员奖励!$B$4:$E$155,10,0)</f>
        <v>#REF!</v>
      </c>
      <c r="P115" s="3" t="e">
        <f t="shared" si="6"/>
        <v>#REF!</v>
      </c>
      <c r="Q115" s="3" t="str">
        <f>VLOOKUP(B115,火炬统计企业统计人员奖励!$B$4:$E$155,3,0)</f>
        <v>沐溪阳山</v>
      </c>
      <c r="R115" s="3" t="b">
        <f t="shared" si="7"/>
        <v>1</v>
      </c>
    </row>
    <row r="116" s="3" customFormat="1" ht="31" customHeight="1" spans="1:18">
      <c r="A116" s="44">
        <v>112</v>
      </c>
      <c r="B116" s="45" t="s">
        <v>343</v>
      </c>
      <c r="C116" s="47" t="s">
        <v>344</v>
      </c>
      <c r="D116" s="48" t="s">
        <v>88</v>
      </c>
      <c r="E116" s="47" t="s">
        <v>345</v>
      </c>
      <c r="F116" s="58" t="e">
        <f>VLOOKUP(B116,火炬统计企业统计人员奖励!$B$4:$E$155,5,0)</f>
        <v>#REF!</v>
      </c>
      <c r="G116" s="60"/>
      <c r="H116" s="61"/>
      <c r="I116" s="66"/>
      <c r="J116" s="60"/>
      <c r="K116" s="58" t="e">
        <f>VLOOKUP(B116,火炬统计企业统计人员奖励!$B$4:$E$155,6,0)</f>
        <v>#REF!</v>
      </c>
      <c r="L116" s="58" t="e">
        <f>VLOOKUP(B116,火炬统计企业统计人员奖励!$B$4:$E$155,7,0)</f>
        <v>#REF!</v>
      </c>
      <c r="M116" s="58" t="e">
        <f>VLOOKUP(B116,火炬统计企业统计人员奖励!$B$4:$E$155,8,0)</f>
        <v>#REF!</v>
      </c>
      <c r="N116" s="58" t="e">
        <f>VLOOKUP(B116,火炬统计企业统计人员奖励!$B$4:$E$155,9,0)</f>
        <v>#REF!</v>
      </c>
      <c r="O116" s="3" t="e">
        <f>VLOOKUP(B116,火炬统计企业统计人员奖励!$B$4:$E$155,10,0)</f>
        <v>#REF!</v>
      </c>
      <c r="P116" s="3" t="e">
        <f t="shared" si="6"/>
        <v>#REF!</v>
      </c>
      <c r="Q116" s="3" t="str">
        <f>VLOOKUP(B116,火炬统计企业统计人员奖励!$B$4:$E$155,3,0)</f>
        <v>沐溪阳山</v>
      </c>
      <c r="R116" s="3" t="b">
        <f t="shared" si="7"/>
        <v>1</v>
      </c>
    </row>
    <row r="117" s="37" customFormat="1" ht="31" customHeight="1" spans="1:18">
      <c r="A117" s="49">
        <v>113</v>
      </c>
      <c r="B117" s="50" t="s">
        <v>346</v>
      </c>
      <c r="C117" s="53" t="s">
        <v>347</v>
      </c>
      <c r="D117" s="52" t="s">
        <v>88</v>
      </c>
      <c r="E117" s="53" t="s">
        <v>348</v>
      </c>
      <c r="F117" s="62" t="e">
        <f>VLOOKUP(B117,火炬统计企业统计人员奖励!$B$4:$E$155,5,0)</f>
        <v>#N/A</v>
      </c>
      <c r="G117" s="63"/>
      <c r="H117" s="64"/>
      <c r="I117" s="67"/>
      <c r="J117" s="63"/>
      <c r="K117" s="62" t="e">
        <f>VLOOKUP(B117,火炬统计企业统计人员奖励!$B$4:$E$155,6,0)</f>
        <v>#N/A</v>
      </c>
      <c r="L117" s="62" t="e">
        <f>VLOOKUP(B117,火炬统计企业统计人员奖励!$B$4:$E$155,7,0)</f>
        <v>#N/A</v>
      </c>
      <c r="M117" s="62" t="e">
        <f>VLOOKUP(B117,火炬统计企业统计人员奖励!$B$4:$E$155,8,0)</f>
        <v>#N/A</v>
      </c>
      <c r="N117" s="62" t="e">
        <f>VLOOKUP(B117,火炬统计企业统计人员奖励!$B$4:$E$155,9,0)</f>
        <v>#N/A</v>
      </c>
      <c r="O117" s="37" t="e">
        <f>VLOOKUP(B117,火炬统计企业统计人员奖励!$B$4:$E$155,10,0)</f>
        <v>#N/A</v>
      </c>
      <c r="P117" s="37" t="e">
        <f t="shared" si="6"/>
        <v>#N/A</v>
      </c>
      <c r="Q117" s="3" t="e">
        <f>VLOOKUP(B117,火炬统计企业统计人员奖励!$B$4:$E$155,3,0)</f>
        <v>#N/A</v>
      </c>
      <c r="R117" s="3" t="e">
        <f t="shared" si="7"/>
        <v>#N/A</v>
      </c>
    </row>
    <row r="118" s="3" customFormat="1" ht="31" customHeight="1" spans="1:18">
      <c r="A118" s="44">
        <v>114</v>
      </c>
      <c r="B118" s="45" t="s">
        <v>349</v>
      </c>
      <c r="C118" s="46" t="s">
        <v>350</v>
      </c>
      <c r="D118" s="48" t="s">
        <v>88</v>
      </c>
      <c r="E118" s="59" t="s">
        <v>351</v>
      </c>
      <c r="F118" s="58" t="e">
        <f>VLOOKUP(B118,火炬统计企业统计人员奖励!$B$4:$E$155,5,0)</f>
        <v>#REF!</v>
      </c>
      <c r="G118" s="60"/>
      <c r="H118" s="61"/>
      <c r="I118" s="66"/>
      <c r="J118" s="60"/>
      <c r="K118" s="58" t="e">
        <f>VLOOKUP(B118,火炬统计企业统计人员奖励!$B$4:$E$155,6,0)</f>
        <v>#REF!</v>
      </c>
      <c r="L118" s="58" t="e">
        <f>VLOOKUP(B118,火炬统计企业统计人员奖励!$B$4:$E$155,7,0)</f>
        <v>#REF!</v>
      </c>
      <c r="M118" s="58" t="e">
        <f>VLOOKUP(B118,火炬统计企业统计人员奖励!$B$4:$E$155,8,0)</f>
        <v>#REF!</v>
      </c>
      <c r="N118" s="58" t="e">
        <f>VLOOKUP(B118,火炬统计企业统计人员奖励!$B$4:$E$155,9,0)</f>
        <v>#REF!</v>
      </c>
      <c r="O118" s="3" t="e">
        <f>VLOOKUP(B118,火炬统计企业统计人员奖励!$B$4:$E$155,10,0)</f>
        <v>#REF!</v>
      </c>
      <c r="P118" s="3" t="e">
        <f t="shared" si="6"/>
        <v>#REF!</v>
      </c>
      <c r="Q118" s="3" t="str">
        <f>VLOOKUP(B118,火炬统计企业统计人员奖励!$B$4:$E$155,3,0)</f>
        <v>沐溪阳山</v>
      </c>
      <c r="R118" s="3" t="b">
        <f t="shared" si="7"/>
        <v>1</v>
      </c>
    </row>
    <row r="119" s="3" customFormat="1" ht="31" customHeight="1" spans="1:18">
      <c r="A119" s="44">
        <v>115</v>
      </c>
      <c r="B119" s="45" t="s">
        <v>352</v>
      </c>
      <c r="C119" s="46" t="s">
        <v>353</v>
      </c>
      <c r="D119" s="48" t="s">
        <v>88</v>
      </c>
      <c r="E119" s="59" t="s">
        <v>354</v>
      </c>
      <c r="F119" s="58" t="e">
        <f>VLOOKUP(B119,火炬统计企业统计人员奖励!$B$4:$E$155,5,0)</f>
        <v>#REF!</v>
      </c>
      <c r="G119" s="60"/>
      <c r="H119" s="61"/>
      <c r="I119" s="66"/>
      <c r="J119" s="60"/>
      <c r="K119" s="58" t="e">
        <f>VLOOKUP(B119,火炬统计企业统计人员奖励!$B$4:$E$155,6,0)</f>
        <v>#REF!</v>
      </c>
      <c r="L119" s="58" t="e">
        <f>VLOOKUP(B119,火炬统计企业统计人员奖励!$B$4:$E$155,7,0)</f>
        <v>#REF!</v>
      </c>
      <c r="M119" s="58" t="e">
        <f>VLOOKUP(B119,火炬统计企业统计人员奖励!$B$4:$E$155,8,0)</f>
        <v>#REF!</v>
      </c>
      <c r="N119" s="58" t="e">
        <f>VLOOKUP(B119,火炬统计企业统计人员奖励!$B$4:$E$155,9,0)</f>
        <v>#REF!</v>
      </c>
      <c r="O119" s="3" t="e">
        <f>VLOOKUP(B119,火炬统计企业统计人员奖励!$B$4:$E$155,10,0)</f>
        <v>#REF!</v>
      </c>
      <c r="P119" s="3" t="e">
        <f t="shared" si="6"/>
        <v>#REF!</v>
      </c>
      <c r="Q119" s="3" t="str">
        <f>VLOOKUP(B119,火炬统计企业统计人员奖励!$B$4:$E$155,3,0)</f>
        <v>沐溪阳山</v>
      </c>
      <c r="R119" s="3" t="b">
        <f t="shared" si="7"/>
        <v>1</v>
      </c>
    </row>
    <row r="120" s="3" customFormat="1" ht="31" customHeight="1" spans="1:18">
      <c r="A120" s="44">
        <v>116</v>
      </c>
      <c r="B120" s="45" t="s">
        <v>355</v>
      </c>
      <c r="C120" s="46" t="s">
        <v>356</v>
      </c>
      <c r="D120" s="48" t="s">
        <v>88</v>
      </c>
      <c r="E120" s="59" t="s">
        <v>357</v>
      </c>
      <c r="F120" s="58" t="e">
        <f>VLOOKUP(B120,火炬统计企业统计人员奖励!$B$4:$E$155,5,0)</f>
        <v>#REF!</v>
      </c>
      <c r="G120" s="60"/>
      <c r="H120" s="61"/>
      <c r="I120" s="66"/>
      <c r="J120" s="60"/>
      <c r="K120" s="58" t="e">
        <f>VLOOKUP(B120,火炬统计企业统计人员奖励!$B$4:$E$155,6,0)</f>
        <v>#REF!</v>
      </c>
      <c r="L120" s="58" t="e">
        <f>VLOOKUP(B120,火炬统计企业统计人员奖励!$B$4:$E$155,7,0)</f>
        <v>#REF!</v>
      </c>
      <c r="M120" s="58" t="e">
        <f>VLOOKUP(B120,火炬统计企业统计人员奖励!$B$4:$E$155,8,0)</f>
        <v>#REF!</v>
      </c>
      <c r="N120" s="58" t="e">
        <f>VLOOKUP(B120,火炬统计企业统计人员奖励!$B$4:$E$155,9,0)</f>
        <v>#REF!</v>
      </c>
      <c r="O120" s="3" t="e">
        <f>VLOOKUP(B120,火炬统计企业统计人员奖励!$B$4:$E$155,10,0)</f>
        <v>#REF!</v>
      </c>
      <c r="P120" s="3" t="e">
        <f t="shared" si="6"/>
        <v>#REF!</v>
      </c>
      <c r="Q120" s="3" t="str">
        <f>VLOOKUP(B120,火炬统计企业统计人员奖励!$B$4:$E$155,3,0)</f>
        <v>沐溪阳山</v>
      </c>
      <c r="R120" s="3" t="b">
        <f t="shared" si="7"/>
        <v>1</v>
      </c>
    </row>
    <row r="121" s="3" customFormat="1" ht="31" customHeight="1" spans="1:18">
      <c r="A121" s="44">
        <v>117</v>
      </c>
      <c r="B121" s="45" t="s">
        <v>358</v>
      </c>
      <c r="C121" s="46" t="s">
        <v>359</v>
      </c>
      <c r="D121" s="48" t="s">
        <v>88</v>
      </c>
      <c r="E121" s="59" t="s">
        <v>360</v>
      </c>
      <c r="F121" s="58" t="e">
        <f>VLOOKUP(B121,火炬统计企业统计人员奖励!$B$4:$E$155,5,0)</f>
        <v>#REF!</v>
      </c>
      <c r="G121" s="60"/>
      <c r="H121" s="61"/>
      <c r="I121" s="66"/>
      <c r="J121" s="60"/>
      <c r="K121" s="58" t="e">
        <f>VLOOKUP(B121,火炬统计企业统计人员奖励!$B$4:$E$155,6,0)</f>
        <v>#REF!</v>
      </c>
      <c r="L121" s="58" t="e">
        <f>VLOOKUP(B121,火炬统计企业统计人员奖励!$B$4:$E$155,7,0)</f>
        <v>#REF!</v>
      </c>
      <c r="M121" s="58" t="e">
        <f>VLOOKUP(B121,火炬统计企业统计人员奖励!$B$4:$E$155,8,0)</f>
        <v>#REF!</v>
      </c>
      <c r="N121" s="58" t="e">
        <f>VLOOKUP(B121,火炬统计企业统计人员奖励!$B$4:$E$155,9,0)</f>
        <v>#REF!</v>
      </c>
      <c r="O121" s="3" t="e">
        <f>VLOOKUP(B121,火炬统计企业统计人员奖励!$B$4:$E$155,10,0)</f>
        <v>#REF!</v>
      </c>
      <c r="P121" s="3" t="e">
        <f t="shared" si="6"/>
        <v>#REF!</v>
      </c>
      <c r="Q121" s="3" t="str">
        <f>VLOOKUP(B121,火炬统计企业统计人员奖励!$B$4:$E$155,3,0)</f>
        <v>沐溪阳山</v>
      </c>
      <c r="R121" s="3" t="b">
        <f t="shared" si="7"/>
        <v>1</v>
      </c>
    </row>
    <row r="122" s="3" customFormat="1" ht="31" customHeight="1" spans="1:18">
      <c r="A122" s="44">
        <v>118</v>
      </c>
      <c r="B122" s="45" t="s">
        <v>361</v>
      </c>
      <c r="C122" s="46" t="s">
        <v>362</v>
      </c>
      <c r="D122" s="48" t="s">
        <v>88</v>
      </c>
      <c r="E122" s="59" t="s">
        <v>363</v>
      </c>
      <c r="F122" s="58" t="e">
        <f>VLOOKUP(B122,火炬统计企业统计人员奖励!$B$4:$E$155,5,0)</f>
        <v>#REF!</v>
      </c>
      <c r="G122" s="60"/>
      <c r="H122" s="61"/>
      <c r="I122" s="66"/>
      <c r="J122" s="60"/>
      <c r="K122" s="58" t="e">
        <f>VLOOKUP(B122,火炬统计企业统计人员奖励!$B$4:$E$155,6,0)</f>
        <v>#REF!</v>
      </c>
      <c r="L122" s="58" t="e">
        <f>VLOOKUP(B122,火炬统计企业统计人员奖励!$B$4:$E$155,7,0)</f>
        <v>#REF!</v>
      </c>
      <c r="M122" s="58" t="e">
        <f>VLOOKUP(B122,火炬统计企业统计人员奖励!$B$4:$E$155,8,0)</f>
        <v>#REF!</v>
      </c>
      <c r="N122" s="58" t="e">
        <f>VLOOKUP(B122,火炬统计企业统计人员奖励!$B$4:$E$155,9,0)</f>
        <v>#REF!</v>
      </c>
      <c r="O122" s="3" t="e">
        <f>VLOOKUP(B122,火炬统计企业统计人员奖励!$B$4:$E$155,10,0)</f>
        <v>#REF!</v>
      </c>
      <c r="P122" s="3" t="e">
        <f t="shared" si="6"/>
        <v>#REF!</v>
      </c>
      <c r="Q122" s="3" t="str">
        <f>VLOOKUP(B122,火炬统计企业统计人员奖励!$B$4:$E$155,3,0)</f>
        <v>沐溪阳山</v>
      </c>
      <c r="R122" s="3" t="b">
        <f t="shared" si="7"/>
        <v>1</v>
      </c>
    </row>
    <row r="123" s="3" customFormat="1" ht="31" customHeight="1" spans="1:18">
      <c r="A123" s="44">
        <v>119</v>
      </c>
      <c r="B123" s="45" t="s">
        <v>364</v>
      </c>
      <c r="C123" s="46" t="s">
        <v>365</v>
      </c>
      <c r="D123" s="48" t="s">
        <v>88</v>
      </c>
      <c r="E123" s="59" t="s">
        <v>366</v>
      </c>
      <c r="F123" s="58" t="e">
        <f>VLOOKUP(B123,火炬统计企业统计人员奖励!$B$4:$E$155,5,0)</f>
        <v>#REF!</v>
      </c>
      <c r="G123" s="60"/>
      <c r="H123" s="61"/>
      <c r="I123" s="66"/>
      <c r="J123" s="60"/>
      <c r="K123" s="58" t="e">
        <f>VLOOKUP(B123,火炬统计企业统计人员奖励!$B$4:$E$155,6,0)</f>
        <v>#REF!</v>
      </c>
      <c r="L123" s="58" t="e">
        <f>VLOOKUP(B123,火炬统计企业统计人员奖励!$B$4:$E$155,7,0)</f>
        <v>#REF!</v>
      </c>
      <c r="M123" s="58" t="e">
        <f>VLOOKUP(B123,火炬统计企业统计人员奖励!$B$4:$E$155,8,0)</f>
        <v>#REF!</v>
      </c>
      <c r="N123" s="58" t="e">
        <f>VLOOKUP(B123,火炬统计企业统计人员奖励!$B$4:$E$155,9,0)</f>
        <v>#REF!</v>
      </c>
      <c r="O123" s="3" t="e">
        <f>VLOOKUP(B123,火炬统计企业统计人员奖励!$B$4:$E$155,10,0)</f>
        <v>#REF!</v>
      </c>
      <c r="P123" s="3" t="e">
        <f t="shared" si="6"/>
        <v>#REF!</v>
      </c>
      <c r="Q123" s="3" t="str">
        <f>VLOOKUP(B123,火炬统计企业统计人员奖励!$B$4:$E$155,3,0)</f>
        <v>沐溪阳山</v>
      </c>
      <c r="R123" s="3" t="b">
        <f t="shared" si="7"/>
        <v>1</v>
      </c>
    </row>
    <row r="124" s="3" customFormat="1" ht="31" customHeight="1" spans="1:18">
      <c r="A124" s="44">
        <v>120</v>
      </c>
      <c r="B124" s="45" t="s">
        <v>367</v>
      </c>
      <c r="C124" s="47" t="s">
        <v>368</v>
      </c>
      <c r="D124" s="48" t="s">
        <v>88</v>
      </c>
      <c r="E124" s="47" t="s">
        <v>369</v>
      </c>
      <c r="F124" s="58" t="e">
        <f>VLOOKUP(B124,火炬统计企业统计人员奖励!$B$4:$E$155,5,0)</f>
        <v>#REF!</v>
      </c>
      <c r="G124" s="60"/>
      <c r="H124" s="61"/>
      <c r="I124" s="66"/>
      <c r="J124" s="60"/>
      <c r="K124" s="58" t="e">
        <f>VLOOKUP(B124,火炬统计企业统计人员奖励!$B$4:$E$155,6,0)</f>
        <v>#REF!</v>
      </c>
      <c r="L124" s="58" t="e">
        <f>VLOOKUP(B124,火炬统计企业统计人员奖励!$B$4:$E$155,7,0)</f>
        <v>#REF!</v>
      </c>
      <c r="M124" s="58" t="e">
        <f>VLOOKUP(B124,火炬统计企业统计人员奖励!$B$4:$E$155,8,0)</f>
        <v>#REF!</v>
      </c>
      <c r="N124" s="58" t="e">
        <f>VLOOKUP(B124,火炬统计企业统计人员奖励!$B$4:$E$155,9,0)</f>
        <v>#REF!</v>
      </c>
      <c r="O124" s="3" t="e">
        <f>VLOOKUP(B124,火炬统计企业统计人员奖励!$B$4:$E$155,10,0)</f>
        <v>#REF!</v>
      </c>
      <c r="P124" s="3" t="e">
        <f t="shared" si="6"/>
        <v>#REF!</v>
      </c>
      <c r="Q124" s="3" t="str">
        <f>VLOOKUP(B124,火炬统计企业统计人员奖励!$B$4:$E$155,3,0)</f>
        <v>沐溪阳山</v>
      </c>
      <c r="R124" s="3" t="b">
        <f t="shared" si="7"/>
        <v>1</v>
      </c>
    </row>
    <row r="125" s="3" customFormat="1" ht="31" customHeight="1" spans="1:18">
      <c r="A125" s="44">
        <v>121</v>
      </c>
      <c r="B125" s="45" t="s">
        <v>370</v>
      </c>
      <c r="C125" s="68" t="s">
        <v>371</v>
      </c>
      <c r="D125" s="48" t="s">
        <v>372</v>
      </c>
      <c r="E125" s="59" t="s">
        <v>373</v>
      </c>
      <c r="F125" s="58" t="e">
        <f>VLOOKUP(B125,火炬统计企业统计人员奖励!$B$4:$E$155,5,0)</f>
        <v>#REF!</v>
      </c>
      <c r="G125" s="60"/>
      <c r="H125" s="61"/>
      <c r="I125" s="66"/>
      <c r="J125" s="60"/>
      <c r="K125" s="58" t="e">
        <f>VLOOKUP(B125,火炬统计企业统计人员奖励!$B$4:$E$155,6,0)</f>
        <v>#REF!</v>
      </c>
      <c r="L125" s="58" t="e">
        <f>VLOOKUP(B125,火炬统计企业统计人员奖励!$B$4:$E$155,7,0)</f>
        <v>#REF!</v>
      </c>
      <c r="M125" s="58" t="e">
        <f>VLOOKUP(B125,火炬统计企业统计人员奖励!$B$4:$E$155,8,0)</f>
        <v>#REF!</v>
      </c>
      <c r="N125" s="58" t="e">
        <f>VLOOKUP(B125,火炬统计企业统计人员奖励!$B$4:$E$155,9,0)</f>
        <v>#REF!</v>
      </c>
      <c r="O125" s="3" t="e">
        <f>VLOOKUP(B125,火炬统计企业统计人员奖励!$B$4:$E$155,10,0)</f>
        <v>#REF!</v>
      </c>
      <c r="P125" s="3" t="e">
        <f t="shared" si="6"/>
        <v>#REF!</v>
      </c>
      <c r="Q125" s="3" t="str">
        <f>VLOOKUP(B125,火炬统计企业统计人员奖励!$B$4:$E$155,3,0)</f>
        <v>曲江经济开发区</v>
      </c>
      <c r="R125" s="3" t="b">
        <f t="shared" si="7"/>
        <v>1</v>
      </c>
    </row>
    <row r="126" s="3" customFormat="1" ht="31" customHeight="1" spans="1:18">
      <c r="A126" s="44">
        <v>122</v>
      </c>
      <c r="B126" s="45" t="s">
        <v>374</v>
      </c>
      <c r="C126" s="46" t="s">
        <v>375</v>
      </c>
      <c r="D126" s="48" t="s">
        <v>372</v>
      </c>
      <c r="E126" s="59" t="s">
        <v>376</v>
      </c>
      <c r="F126" s="58" t="e">
        <f>VLOOKUP(B126,火炬统计企业统计人员奖励!$B$4:$E$155,5,0)</f>
        <v>#REF!</v>
      </c>
      <c r="G126" s="60"/>
      <c r="H126" s="61"/>
      <c r="I126" s="66"/>
      <c r="J126" s="60"/>
      <c r="K126" s="58" t="e">
        <f>VLOOKUP(B126,火炬统计企业统计人员奖励!$B$4:$E$155,6,0)</f>
        <v>#REF!</v>
      </c>
      <c r="L126" s="58" t="e">
        <f>VLOOKUP(B126,火炬统计企业统计人员奖励!$B$4:$E$155,7,0)</f>
        <v>#REF!</v>
      </c>
      <c r="M126" s="58" t="e">
        <f>VLOOKUP(B126,火炬统计企业统计人员奖励!$B$4:$E$155,8,0)</f>
        <v>#REF!</v>
      </c>
      <c r="N126" s="58" t="e">
        <f>VLOOKUP(B126,火炬统计企业统计人员奖励!$B$4:$E$155,9,0)</f>
        <v>#REF!</v>
      </c>
      <c r="O126" s="3" t="e">
        <f>VLOOKUP(B126,火炬统计企业统计人员奖励!$B$4:$E$155,10,0)</f>
        <v>#REF!</v>
      </c>
      <c r="P126" s="3" t="e">
        <f t="shared" si="6"/>
        <v>#REF!</v>
      </c>
      <c r="Q126" s="3" t="str">
        <f>VLOOKUP(B126,火炬统计企业统计人员奖励!$B$4:$E$155,3,0)</f>
        <v>曲江经济开发区</v>
      </c>
      <c r="R126" s="3" t="b">
        <f t="shared" si="7"/>
        <v>1</v>
      </c>
    </row>
    <row r="127" s="3" customFormat="1" ht="31" customHeight="1" spans="1:18">
      <c r="A127" s="44">
        <v>123</v>
      </c>
      <c r="B127" s="45" t="s">
        <v>377</v>
      </c>
      <c r="C127" s="46" t="s">
        <v>378</v>
      </c>
      <c r="D127" s="48" t="s">
        <v>372</v>
      </c>
      <c r="E127" s="47" t="s">
        <v>379</v>
      </c>
      <c r="F127" s="58" t="e">
        <f>VLOOKUP(B127,火炬统计企业统计人员奖励!$B$4:$E$155,5,0)</f>
        <v>#REF!</v>
      </c>
      <c r="G127" s="60"/>
      <c r="H127" s="61"/>
      <c r="I127" s="66"/>
      <c r="J127" s="60"/>
      <c r="K127" s="58" t="e">
        <f>VLOOKUP(B127,火炬统计企业统计人员奖励!$B$4:$E$155,6,0)</f>
        <v>#REF!</v>
      </c>
      <c r="L127" s="58" t="e">
        <f>VLOOKUP(B127,火炬统计企业统计人员奖励!$B$4:$E$155,7,0)</f>
        <v>#REF!</v>
      </c>
      <c r="M127" s="58" t="e">
        <f>VLOOKUP(B127,火炬统计企业统计人员奖励!$B$4:$E$155,8,0)</f>
        <v>#REF!</v>
      </c>
      <c r="N127" s="58" t="e">
        <f>VLOOKUP(B127,火炬统计企业统计人员奖励!$B$4:$E$155,9,0)</f>
        <v>#REF!</v>
      </c>
      <c r="O127" s="3" t="e">
        <f>VLOOKUP(B127,火炬统计企业统计人员奖励!$B$4:$E$155,10,0)</f>
        <v>#REF!</v>
      </c>
      <c r="P127" s="3" t="e">
        <f t="shared" si="6"/>
        <v>#REF!</v>
      </c>
      <c r="Q127" s="3" t="str">
        <f>VLOOKUP(B127,火炬统计企业统计人员奖励!$B$4:$E$155,3,0)</f>
        <v>曲江经济开发区</v>
      </c>
      <c r="R127" s="3" t="b">
        <f t="shared" si="7"/>
        <v>1</v>
      </c>
    </row>
    <row r="128" s="3" customFormat="1" ht="31" customHeight="1" spans="1:18">
      <c r="A128" s="44">
        <v>124</v>
      </c>
      <c r="B128" s="45" t="s">
        <v>380</v>
      </c>
      <c r="C128" s="46" t="s">
        <v>381</v>
      </c>
      <c r="D128" s="48" t="s">
        <v>372</v>
      </c>
      <c r="E128" s="59" t="s">
        <v>382</v>
      </c>
      <c r="F128" s="58" t="e">
        <f>VLOOKUP(B128,火炬统计企业统计人员奖励!$B$4:$E$155,5,0)</f>
        <v>#REF!</v>
      </c>
      <c r="G128" s="60"/>
      <c r="H128" s="61"/>
      <c r="I128" s="66"/>
      <c r="J128" s="60"/>
      <c r="K128" s="58" t="e">
        <f>VLOOKUP(B128,火炬统计企业统计人员奖励!$B$4:$E$155,6,0)</f>
        <v>#REF!</v>
      </c>
      <c r="L128" s="58" t="e">
        <f>VLOOKUP(B128,火炬统计企业统计人员奖励!$B$4:$E$155,7,0)</f>
        <v>#REF!</v>
      </c>
      <c r="M128" s="58" t="e">
        <f>VLOOKUP(B128,火炬统计企业统计人员奖励!$B$4:$E$155,8,0)</f>
        <v>#REF!</v>
      </c>
      <c r="N128" s="58" t="e">
        <f>VLOOKUP(B128,火炬统计企业统计人员奖励!$B$4:$E$155,9,0)</f>
        <v>#REF!</v>
      </c>
      <c r="O128" s="3" t="e">
        <f>VLOOKUP(B128,火炬统计企业统计人员奖励!$B$4:$E$155,10,0)</f>
        <v>#REF!</v>
      </c>
      <c r="P128" s="3" t="e">
        <f t="shared" si="6"/>
        <v>#REF!</v>
      </c>
      <c r="Q128" s="3" t="str">
        <f>VLOOKUP(B128,火炬统计企业统计人员奖励!$B$4:$E$155,3,0)</f>
        <v>曲江经济开发区</v>
      </c>
      <c r="R128" s="3" t="b">
        <f t="shared" si="7"/>
        <v>1</v>
      </c>
    </row>
    <row r="129" s="3" customFormat="1" ht="31" customHeight="1" spans="1:18">
      <c r="A129" s="44">
        <v>125</v>
      </c>
      <c r="B129" s="45" t="s">
        <v>383</v>
      </c>
      <c r="C129" s="46" t="s">
        <v>384</v>
      </c>
      <c r="D129" s="48" t="s">
        <v>372</v>
      </c>
      <c r="E129" s="59" t="s">
        <v>385</v>
      </c>
      <c r="F129" s="58" t="e">
        <f>VLOOKUP(B129,火炬统计企业统计人员奖励!$B$4:$E$155,5,0)</f>
        <v>#REF!</v>
      </c>
      <c r="G129" s="60"/>
      <c r="H129" s="61"/>
      <c r="I129" s="66"/>
      <c r="J129" s="60"/>
      <c r="K129" s="58" t="e">
        <f>VLOOKUP(B129,火炬统计企业统计人员奖励!$B$4:$E$155,6,0)</f>
        <v>#REF!</v>
      </c>
      <c r="L129" s="58" t="e">
        <f>VLOOKUP(B129,火炬统计企业统计人员奖励!$B$4:$E$155,7,0)</f>
        <v>#REF!</v>
      </c>
      <c r="M129" s="58" t="e">
        <f>VLOOKUP(B129,火炬统计企业统计人员奖励!$B$4:$E$155,8,0)</f>
        <v>#REF!</v>
      </c>
      <c r="N129" s="58" t="e">
        <f>VLOOKUP(B129,火炬统计企业统计人员奖励!$B$4:$E$155,9,0)</f>
        <v>#REF!</v>
      </c>
      <c r="O129" s="3" t="e">
        <f>VLOOKUP(B129,火炬统计企业统计人员奖励!$B$4:$E$155,10,0)</f>
        <v>#REF!</v>
      </c>
      <c r="P129" s="3" t="e">
        <f t="shared" si="6"/>
        <v>#REF!</v>
      </c>
      <c r="Q129" s="3" t="str">
        <f>VLOOKUP(B129,火炬统计企业统计人员奖励!$B$4:$E$155,3,0)</f>
        <v>曲江经济开发区</v>
      </c>
      <c r="R129" s="3" t="b">
        <f t="shared" si="7"/>
        <v>1</v>
      </c>
    </row>
    <row r="130" s="3" customFormat="1" ht="31" customHeight="1" spans="1:18">
      <c r="A130" s="44">
        <v>126</v>
      </c>
      <c r="B130" s="45" t="s">
        <v>386</v>
      </c>
      <c r="C130" s="46" t="s">
        <v>387</v>
      </c>
      <c r="D130" s="48" t="s">
        <v>372</v>
      </c>
      <c r="E130" s="59" t="s">
        <v>388</v>
      </c>
      <c r="F130" s="58" t="e">
        <f>VLOOKUP(B130,火炬统计企业统计人员奖励!$B$4:$E$155,5,0)</f>
        <v>#REF!</v>
      </c>
      <c r="G130" s="60"/>
      <c r="H130" s="61"/>
      <c r="I130" s="66"/>
      <c r="J130" s="60"/>
      <c r="K130" s="58" t="e">
        <f>VLOOKUP(B130,火炬统计企业统计人员奖励!$B$4:$E$155,6,0)</f>
        <v>#REF!</v>
      </c>
      <c r="L130" s="58" t="e">
        <f>VLOOKUP(B130,火炬统计企业统计人员奖励!$B$4:$E$155,7,0)</f>
        <v>#REF!</v>
      </c>
      <c r="M130" s="58" t="e">
        <f>VLOOKUP(B130,火炬统计企业统计人员奖励!$B$4:$E$155,8,0)</f>
        <v>#REF!</v>
      </c>
      <c r="N130" s="58" t="e">
        <f>VLOOKUP(B130,火炬统计企业统计人员奖励!$B$4:$E$155,9,0)</f>
        <v>#REF!</v>
      </c>
      <c r="O130" s="3" t="e">
        <f>VLOOKUP(B130,火炬统计企业统计人员奖励!$B$4:$E$155,10,0)</f>
        <v>#REF!</v>
      </c>
      <c r="P130" s="3" t="e">
        <f t="shared" si="6"/>
        <v>#REF!</v>
      </c>
      <c r="Q130" s="3" t="str">
        <f>VLOOKUP(B130,火炬统计企业统计人员奖励!$B$4:$E$155,3,0)</f>
        <v>曲江经济开发区</v>
      </c>
      <c r="R130" s="3" t="b">
        <f t="shared" si="7"/>
        <v>1</v>
      </c>
    </row>
    <row r="131" s="3" customFormat="1" ht="31" customHeight="1" spans="1:18">
      <c r="A131" s="44">
        <v>127</v>
      </c>
      <c r="B131" s="45" t="s">
        <v>389</v>
      </c>
      <c r="C131" s="46" t="s">
        <v>390</v>
      </c>
      <c r="D131" s="48" t="s">
        <v>372</v>
      </c>
      <c r="E131" s="59" t="s">
        <v>391</v>
      </c>
      <c r="F131" s="58" t="e">
        <f>VLOOKUP(B131,火炬统计企业统计人员奖励!$B$4:$E$155,5,0)</f>
        <v>#REF!</v>
      </c>
      <c r="G131" s="60"/>
      <c r="H131" s="61"/>
      <c r="I131" s="66"/>
      <c r="J131" s="60"/>
      <c r="K131" s="58" t="e">
        <f>VLOOKUP(B131,火炬统计企业统计人员奖励!$B$4:$E$155,6,0)</f>
        <v>#REF!</v>
      </c>
      <c r="L131" s="58" t="e">
        <f>VLOOKUP(B131,火炬统计企业统计人员奖励!$B$4:$E$155,7,0)</f>
        <v>#REF!</v>
      </c>
      <c r="M131" s="58" t="e">
        <f>VLOOKUP(B131,火炬统计企业统计人员奖励!$B$4:$E$155,8,0)</f>
        <v>#REF!</v>
      </c>
      <c r="N131" s="58" t="e">
        <f>VLOOKUP(B131,火炬统计企业统计人员奖励!$B$4:$E$155,9,0)</f>
        <v>#REF!</v>
      </c>
      <c r="O131" s="3" t="e">
        <f>VLOOKUP(B131,火炬统计企业统计人员奖励!$B$4:$E$155,10,0)</f>
        <v>#REF!</v>
      </c>
      <c r="P131" s="3" t="e">
        <f t="shared" si="6"/>
        <v>#REF!</v>
      </c>
      <c r="Q131" s="3" t="str">
        <f>VLOOKUP(B131,火炬统计企业统计人员奖励!$B$4:$E$155,3,0)</f>
        <v>曲江经济开发区</v>
      </c>
      <c r="R131" s="3" t="b">
        <f t="shared" si="7"/>
        <v>1</v>
      </c>
    </row>
    <row r="132" s="3" customFormat="1" ht="31" customHeight="1" spans="1:18">
      <c r="A132" s="44">
        <v>128</v>
      </c>
      <c r="B132" s="45" t="s">
        <v>392</v>
      </c>
      <c r="C132" s="46" t="s">
        <v>393</v>
      </c>
      <c r="D132" s="48" t="s">
        <v>394</v>
      </c>
      <c r="E132" s="59" t="s">
        <v>395</v>
      </c>
      <c r="F132" s="58" t="e">
        <f>VLOOKUP(B132,火炬统计企业统计人员奖励!$B$4:$E$155,5,0)</f>
        <v>#REF!</v>
      </c>
      <c r="G132" s="60"/>
      <c r="H132" s="61"/>
      <c r="I132" s="66"/>
      <c r="J132" s="60"/>
      <c r="K132" s="58" t="e">
        <f>VLOOKUP(B132,火炬统计企业统计人员奖励!$B$4:$E$155,6,0)</f>
        <v>#REF!</v>
      </c>
      <c r="L132" s="58" t="e">
        <f>VLOOKUP(B132,火炬统计企业统计人员奖励!$B$4:$E$155,7,0)</f>
        <v>#REF!</v>
      </c>
      <c r="M132" s="58" t="e">
        <f>VLOOKUP(B132,火炬统计企业统计人员奖励!$B$4:$E$155,8,0)</f>
        <v>#REF!</v>
      </c>
      <c r="N132" s="58" t="e">
        <f>VLOOKUP(B132,火炬统计企业统计人员奖励!$B$4:$E$155,9,0)</f>
        <v>#REF!</v>
      </c>
      <c r="O132" s="3" t="e">
        <f>VLOOKUP(B132,火炬统计企业统计人员奖励!$B$4:$E$155,10,0)</f>
        <v>#REF!</v>
      </c>
      <c r="P132" s="3" t="e">
        <f t="shared" si="6"/>
        <v>#REF!</v>
      </c>
      <c r="Q132" s="3" t="str">
        <f>VLOOKUP(B132,火炬统计企业统计人员奖励!$B$4:$E$155,3,0)</f>
        <v>武江科技园</v>
      </c>
      <c r="R132" s="3" t="b">
        <f t="shared" si="7"/>
        <v>1</v>
      </c>
    </row>
    <row r="133" s="3" customFormat="1" ht="31" customHeight="1" spans="1:18">
      <c r="A133" s="44">
        <v>129</v>
      </c>
      <c r="B133" s="45" t="s">
        <v>396</v>
      </c>
      <c r="C133" s="46" t="s">
        <v>397</v>
      </c>
      <c r="D133" s="48" t="s">
        <v>394</v>
      </c>
      <c r="E133" s="59" t="s">
        <v>398</v>
      </c>
      <c r="F133" s="58" t="e">
        <f>VLOOKUP(B133,火炬统计企业统计人员奖励!$B$4:$E$155,5,0)</f>
        <v>#REF!</v>
      </c>
      <c r="G133" s="60"/>
      <c r="H133" s="61"/>
      <c r="I133" s="66"/>
      <c r="J133" s="60"/>
      <c r="K133" s="58" t="e">
        <f>VLOOKUP(B133,火炬统计企业统计人员奖励!$B$4:$E$155,6,0)</f>
        <v>#REF!</v>
      </c>
      <c r="L133" s="58" t="e">
        <f>VLOOKUP(B133,火炬统计企业统计人员奖励!$B$4:$E$155,7,0)</f>
        <v>#REF!</v>
      </c>
      <c r="M133" s="58" t="e">
        <f>VLOOKUP(B133,火炬统计企业统计人员奖励!$B$4:$E$155,8,0)</f>
        <v>#REF!</v>
      </c>
      <c r="N133" s="58" t="e">
        <f>VLOOKUP(B133,火炬统计企业统计人员奖励!$B$4:$E$155,9,0)</f>
        <v>#REF!</v>
      </c>
      <c r="O133" s="3" t="e">
        <f>VLOOKUP(B133,火炬统计企业统计人员奖励!$B$4:$E$155,10,0)</f>
        <v>#REF!</v>
      </c>
      <c r="P133" s="3" t="e">
        <f t="shared" si="6"/>
        <v>#REF!</v>
      </c>
      <c r="Q133" s="3" t="str">
        <f>VLOOKUP(B133,火炬统计企业统计人员奖励!$B$4:$E$155,3,0)</f>
        <v>武江科技园</v>
      </c>
      <c r="R133" s="3" t="b">
        <f t="shared" si="7"/>
        <v>1</v>
      </c>
    </row>
    <row r="134" s="3" customFormat="1" ht="31" customHeight="1" spans="1:18">
      <c r="A134" s="44">
        <v>130</v>
      </c>
      <c r="B134" s="45" t="s">
        <v>399</v>
      </c>
      <c r="C134" s="46" t="s">
        <v>400</v>
      </c>
      <c r="D134" s="48" t="s">
        <v>394</v>
      </c>
      <c r="E134" s="59" t="s">
        <v>401</v>
      </c>
      <c r="F134" s="58" t="e">
        <f>VLOOKUP(B134,火炬统计企业统计人员奖励!$B$4:$E$155,5,0)</f>
        <v>#REF!</v>
      </c>
      <c r="G134" s="60"/>
      <c r="H134" s="61"/>
      <c r="I134" s="66"/>
      <c r="J134" s="60"/>
      <c r="K134" s="58" t="e">
        <f>VLOOKUP(B134,火炬统计企业统计人员奖励!$B$4:$E$155,6,0)</f>
        <v>#REF!</v>
      </c>
      <c r="L134" s="58" t="e">
        <f>VLOOKUP(B134,火炬统计企业统计人员奖励!$B$4:$E$155,7,0)</f>
        <v>#REF!</v>
      </c>
      <c r="M134" s="58" t="e">
        <f>VLOOKUP(B134,火炬统计企业统计人员奖励!$B$4:$E$155,8,0)</f>
        <v>#REF!</v>
      </c>
      <c r="N134" s="58" t="e">
        <f>VLOOKUP(B134,火炬统计企业统计人员奖励!$B$4:$E$155,9,0)</f>
        <v>#REF!</v>
      </c>
      <c r="O134" s="3" t="e">
        <f>VLOOKUP(B134,火炬统计企业统计人员奖励!$B$4:$E$155,10,0)</f>
        <v>#REF!</v>
      </c>
      <c r="P134" s="3" t="e">
        <f t="shared" ref="P134:P168" si="8">E134=F134</f>
        <v>#REF!</v>
      </c>
      <c r="Q134" s="3" t="str">
        <f>VLOOKUP(B134,火炬统计企业统计人员奖励!$B$4:$E$155,3,0)</f>
        <v>武江科技园</v>
      </c>
      <c r="R134" s="3" t="b">
        <f t="shared" ref="R134:R168" si="9">D134=Q134</f>
        <v>1</v>
      </c>
    </row>
    <row r="135" s="3" customFormat="1" ht="31" customHeight="1" spans="1:18">
      <c r="A135" s="44">
        <v>131</v>
      </c>
      <c r="B135" s="45" t="s">
        <v>402</v>
      </c>
      <c r="C135" s="46" t="s">
        <v>403</v>
      </c>
      <c r="D135" s="48" t="s">
        <v>394</v>
      </c>
      <c r="E135" s="59" t="s">
        <v>404</v>
      </c>
      <c r="F135" s="58" t="e">
        <f>VLOOKUP(B135,火炬统计企业统计人员奖励!$B$4:$E$155,5,0)</f>
        <v>#REF!</v>
      </c>
      <c r="G135" s="60"/>
      <c r="H135" s="61"/>
      <c r="I135" s="66"/>
      <c r="J135" s="60"/>
      <c r="K135" s="58" t="e">
        <f>VLOOKUP(B135,火炬统计企业统计人员奖励!$B$4:$E$155,6,0)</f>
        <v>#REF!</v>
      </c>
      <c r="L135" s="58" t="e">
        <f>VLOOKUP(B135,火炬统计企业统计人员奖励!$B$4:$E$155,7,0)</f>
        <v>#REF!</v>
      </c>
      <c r="M135" s="58" t="e">
        <f>VLOOKUP(B135,火炬统计企业统计人员奖励!$B$4:$E$155,8,0)</f>
        <v>#REF!</v>
      </c>
      <c r="N135" s="58" t="e">
        <f>VLOOKUP(B135,火炬统计企业统计人员奖励!$B$4:$E$155,9,0)</f>
        <v>#REF!</v>
      </c>
      <c r="O135" s="3" t="e">
        <f>VLOOKUP(B135,火炬统计企业统计人员奖励!$B$4:$E$155,10,0)</f>
        <v>#REF!</v>
      </c>
      <c r="P135" s="3" t="e">
        <f t="shared" si="8"/>
        <v>#REF!</v>
      </c>
      <c r="Q135" s="3" t="str">
        <f>VLOOKUP(B135,火炬统计企业统计人员奖励!$B$4:$E$155,3,0)</f>
        <v>武江科技园</v>
      </c>
      <c r="R135" s="3" t="b">
        <f t="shared" si="9"/>
        <v>1</v>
      </c>
    </row>
    <row r="136" s="3" customFormat="1" ht="31" customHeight="1" spans="1:18">
      <c r="A136" s="44">
        <v>132</v>
      </c>
      <c r="B136" s="45" t="s">
        <v>405</v>
      </c>
      <c r="C136" s="46" t="s">
        <v>406</v>
      </c>
      <c r="D136" s="48" t="s">
        <v>394</v>
      </c>
      <c r="E136" s="59" t="s">
        <v>407</v>
      </c>
      <c r="F136" s="58" t="e">
        <f>VLOOKUP(B136,火炬统计企业统计人员奖励!$B$4:$E$155,5,0)</f>
        <v>#REF!</v>
      </c>
      <c r="G136" s="60"/>
      <c r="H136" s="61"/>
      <c r="I136" s="66"/>
      <c r="J136" s="60"/>
      <c r="K136" s="58" t="e">
        <f>VLOOKUP(B136,火炬统计企业统计人员奖励!$B$4:$E$155,6,0)</f>
        <v>#REF!</v>
      </c>
      <c r="L136" s="58" t="e">
        <f>VLOOKUP(B136,火炬统计企业统计人员奖励!$B$4:$E$155,7,0)</f>
        <v>#REF!</v>
      </c>
      <c r="M136" s="58" t="e">
        <f>VLOOKUP(B136,火炬统计企业统计人员奖励!$B$4:$E$155,8,0)</f>
        <v>#REF!</v>
      </c>
      <c r="N136" s="58" t="e">
        <f>VLOOKUP(B136,火炬统计企业统计人员奖励!$B$4:$E$155,9,0)</f>
        <v>#REF!</v>
      </c>
      <c r="O136" s="3" t="e">
        <f>VLOOKUP(B136,火炬统计企业统计人员奖励!$B$4:$E$155,10,0)</f>
        <v>#REF!</v>
      </c>
      <c r="P136" s="3" t="e">
        <f t="shared" si="8"/>
        <v>#REF!</v>
      </c>
      <c r="Q136" s="3" t="str">
        <f>VLOOKUP(B136,火炬统计企业统计人员奖励!$B$4:$E$155,3,0)</f>
        <v>武江科技园</v>
      </c>
      <c r="R136" s="3" t="b">
        <f t="shared" si="9"/>
        <v>1</v>
      </c>
    </row>
    <row r="137" s="3" customFormat="1" ht="31" customHeight="1" spans="1:18">
      <c r="A137" s="44">
        <v>133</v>
      </c>
      <c r="B137" s="45" t="s">
        <v>408</v>
      </c>
      <c r="C137" s="46" t="s">
        <v>409</v>
      </c>
      <c r="D137" s="48" t="s">
        <v>394</v>
      </c>
      <c r="E137" s="59" t="s">
        <v>410</v>
      </c>
      <c r="F137" s="58" t="e">
        <f>VLOOKUP(B137,火炬统计企业统计人员奖励!$B$4:$E$155,5,0)</f>
        <v>#REF!</v>
      </c>
      <c r="G137" s="60"/>
      <c r="H137" s="61"/>
      <c r="I137" s="66"/>
      <c r="J137" s="60"/>
      <c r="K137" s="58" t="e">
        <f>VLOOKUP(B137,火炬统计企业统计人员奖励!$B$4:$E$155,6,0)</f>
        <v>#REF!</v>
      </c>
      <c r="L137" s="58" t="e">
        <f>VLOOKUP(B137,火炬统计企业统计人员奖励!$B$4:$E$155,7,0)</f>
        <v>#REF!</v>
      </c>
      <c r="M137" s="58" t="e">
        <f>VLOOKUP(B137,火炬统计企业统计人员奖励!$B$4:$E$155,8,0)</f>
        <v>#REF!</v>
      </c>
      <c r="N137" s="58" t="e">
        <f>VLOOKUP(B137,火炬统计企业统计人员奖励!$B$4:$E$155,9,0)</f>
        <v>#REF!</v>
      </c>
      <c r="O137" s="3" t="e">
        <f>VLOOKUP(B137,火炬统计企业统计人员奖励!$B$4:$E$155,10,0)</f>
        <v>#REF!</v>
      </c>
      <c r="P137" s="3" t="e">
        <f t="shared" si="8"/>
        <v>#REF!</v>
      </c>
      <c r="Q137" s="3" t="str">
        <f>VLOOKUP(B137,火炬统计企业统计人员奖励!$B$4:$E$155,3,0)</f>
        <v>武江科技园</v>
      </c>
      <c r="R137" s="3" t="b">
        <f t="shared" si="9"/>
        <v>1</v>
      </c>
    </row>
    <row r="138" s="3" customFormat="1" ht="31" customHeight="1" spans="1:18">
      <c r="A138" s="44">
        <v>134</v>
      </c>
      <c r="B138" s="45" t="s">
        <v>411</v>
      </c>
      <c r="C138" s="46" t="s">
        <v>412</v>
      </c>
      <c r="D138" s="48" t="s">
        <v>394</v>
      </c>
      <c r="E138" s="59" t="s">
        <v>413</v>
      </c>
      <c r="F138" s="58" t="e">
        <f>VLOOKUP(B138,火炬统计企业统计人员奖励!$B$4:$E$155,5,0)</f>
        <v>#REF!</v>
      </c>
      <c r="G138" s="60"/>
      <c r="H138" s="61"/>
      <c r="I138" s="66"/>
      <c r="J138" s="60"/>
      <c r="K138" s="58" t="e">
        <f>VLOOKUP(B138,火炬统计企业统计人员奖励!$B$4:$E$155,6,0)</f>
        <v>#REF!</v>
      </c>
      <c r="L138" s="58" t="e">
        <f>VLOOKUP(B138,火炬统计企业统计人员奖励!$B$4:$E$155,7,0)</f>
        <v>#REF!</v>
      </c>
      <c r="M138" s="58" t="e">
        <f>VLOOKUP(B138,火炬统计企业统计人员奖励!$B$4:$E$155,8,0)</f>
        <v>#REF!</v>
      </c>
      <c r="N138" s="58" t="e">
        <f>VLOOKUP(B138,火炬统计企业统计人员奖励!$B$4:$E$155,9,0)</f>
        <v>#REF!</v>
      </c>
      <c r="O138" s="3" t="e">
        <f>VLOOKUP(B138,火炬统计企业统计人员奖励!$B$4:$E$155,10,0)</f>
        <v>#REF!</v>
      </c>
      <c r="P138" s="3" t="e">
        <f t="shared" si="8"/>
        <v>#REF!</v>
      </c>
      <c r="Q138" s="3" t="str">
        <f>VLOOKUP(B138,火炬统计企业统计人员奖励!$B$4:$E$155,3,0)</f>
        <v>武江科技园</v>
      </c>
      <c r="R138" s="3" t="b">
        <f t="shared" si="9"/>
        <v>1</v>
      </c>
    </row>
    <row r="139" s="3" customFormat="1" ht="31" customHeight="1" spans="1:18">
      <c r="A139" s="44">
        <v>135</v>
      </c>
      <c r="B139" s="45" t="s">
        <v>414</v>
      </c>
      <c r="C139" s="46" t="s">
        <v>415</v>
      </c>
      <c r="D139" s="48" t="s">
        <v>394</v>
      </c>
      <c r="E139" s="59" t="s">
        <v>416</v>
      </c>
      <c r="F139" s="58" t="e">
        <f>VLOOKUP(B139,火炬统计企业统计人员奖励!$B$4:$E$155,5,0)</f>
        <v>#REF!</v>
      </c>
      <c r="G139" s="60"/>
      <c r="H139" s="61"/>
      <c r="I139" s="66"/>
      <c r="J139" s="60"/>
      <c r="K139" s="58" t="e">
        <f>VLOOKUP(B139,火炬统计企业统计人员奖励!$B$4:$E$155,6,0)</f>
        <v>#REF!</v>
      </c>
      <c r="L139" s="58" t="e">
        <f>VLOOKUP(B139,火炬统计企业统计人员奖励!$B$4:$E$155,7,0)</f>
        <v>#REF!</v>
      </c>
      <c r="M139" s="58" t="e">
        <f>VLOOKUP(B139,火炬统计企业统计人员奖励!$B$4:$E$155,8,0)</f>
        <v>#REF!</v>
      </c>
      <c r="N139" s="58" t="e">
        <f>VLOOKUP(B139,火炬统计企业统计人员奖励!$B$4:$E$155,9,0)</f>
        <v>#REF!</v>
      </c>
      <c r="O139" s="3" t="e">
        <f>VLOOKUP(B139,火炬统计企业统计人员奖励!$B$4:$E$155,10,0)</f>
        <v>#REF!</v>
      </c>
      <c r="P139" s="3" t="e">
        <f t="shared" si="8"/>
        <v>#REF!</v>
      </c>
      <c r="Q139" s="3" t="str">
        <f>VLOOKUP(B139,火炬统计企业统计人员奖励!$B$4:$E$155,3,0)</f>
        <v>武江科技园</v>
      </c>
      <c r="R139" s="3" t="b">
        <f t="shared" si="9"/>
        <v>1</v>
      </c>
    </row>
    <row r="140" s="3" customFormat="1" ht="31" customHeight="1" spans="1:18">
      <c r="A140" s="44">
        <v>136</v>
      </c>
      <c r="B140" s="45" t="s">
        <v>417</v>
      </c>
      <c r="C140" s="68" t="s">
        <v>418</v>
      </c>
      <c r="D140" s="48" t="s">
        <v>394</v>
      </c>
      <c r="E140" s="59" t="s">
        <v>146</v>
      </c>
      <c r="F140" s="58" t="e">
        <f>VLOOKUP(B140,火炬统计企业统计人员奖励!$B$4:$E$155,5,0)</f>
        <v>#REF!</v>
      </c>
      <c r="G140" s="60"/>
      <c r="H140" s="61"/>
      <c r="I140" s="66"/>
      <c r="J140" s="60"/>
      <c r="K140" s="58" t="e">
        <f>VLOOKUP(B140,火炬统计企业统计人员奖励!$B$4:$E$155,6,0)</f>
        <v>#REF!</v>
      </c>
      <c r="L140" s="58" t="e">
        <f>VLOOKUP(B140,火炬统计企业统计人员奖励!$B$4:$E$155,7,0)</f>
        <v>#REF!</v>
      </c>
      <c r="M140" s="58" t="e">
        <f>VLOOKUP(B140,火炬统计企业统计人员奖励!$B$4:$E$155,8,0)</f>
        <v>#REF!</v>
      </c>
      <c r="N140" s="58" t="e">
        <f>VLOOKUP(B140,火炬统计企业统计人员奖励!$B$4:$E$155,9,0)</f>
        <v>#REF!</v>
      </c>
      <c r="O140" s="3" t="e">
        <f>VLOOKUP(B140,火炬统计企业统计人员奖励!$B$4:$E$155,10,0)</f>
        <v>#REF!</v>
      </c>
      <c r="P140" s="3" t="e">
        <f t="shared" si="8"/>
        <v>#REF!</v>
      </c>
      <c r="Q140" s="3" t="str">
        <f>VLOOKUP(B140,火炬统计企业统计人员奖励!$B$4:$E$155,3,0)</f>
        <v>武江科技园</v>
      </c>
      <c r="R140" s="3" t="b">
        <f t="shared" si="9"/>
        <v>1</v>
      </c>
    </row>
    <row r="141" s="3" customFormat="1" ht="31" customHeight="1" spans="1:18">
      <c r="A141" s="44">
        <v>137</v>
      </c>
      <c r="B141" s="45" t="s">
        <v>419</v>
      </c>
      <c r="C141" s="46" t="s">
        <v>420</v>
      </c>
      <c r="D141" s="48" t="s">
        <v>394</v>
      </c>
      <c r="E141" s="59" t="s">
        <v>421</v>
      </c>
      <c r="F141" s="58" t="e">
        <f>VLOOKUP(B141,火炬统计企业统计人员奖励!$B$4:$E$155,5,0)</f>
        <v>#REF!</v>
      </c>
      <c r="G141" s="60"/>
      <c r="H141" s="61"/>
      <c r="I141" s="66"/>
      <c r="J141" s="60"/>
      <c r="K141" s="58" t="e">
        <f>VLOOKUP(B141,火炬统计企业统计人员奖励!$B$4:$E$155,6,0)</f>
        <v>#REF!</v>
      </c>
      <c r="L141" s="58" t="e">
        <f>VLOOKUP(B141,火炬统计企业统计人员奖励!$B$4:$E$155,7,0)</f>
        <v>#REF!</v>
      </c>
      <c r="M141" s="58" t="e">
        <f>VLOOKUP(B141,火炬统计企业统计人员奖励!$B$4:$E$155,8,0)</f>
        <v>#REF!</v>
      </c>
      <c r="N141" s="58" t="e">
        <f>VLOOKUP(B141,火炬统计企业统计人员奖励!$B$4:$E$155,9,0)</f>
        <v>#REF!</v>
      </c>
      <c r="O141" s="3" t="e">
        <f>VLOOKUP(B141,火炬统计企业统计人员奖励!$B$4:$E$155,10,0)</f>
        <v>#REF!</v>
      </c>
      <c r="P141" s="3" t="e">
        <f t="shared" si="8"/>
        <v>#REF!</v>
      </c>
      <c r="Q141" s="3" t="str">
        <f>VLOOKUP(B141,火炬统计企业统计人员奖励!$B$4:$E$155,3,0)</f>
        <v>武江科技园</v>
      </c>
      <c r="R141" s="3" t="b">
        <f t="shared" si="9"/>
        <v>1</v>
      </c>
    </row>
    <row r="142" s="3" customFormat="1" ht="31" customHeight="1" spans="1:18">
      <c r="A142" s="44">
        <v>138</v>
      </c>
      <c r="B142" s="45" t="s">
        <v>422</v>
      </c>
      <c r="C142" s="46" t="s">
        <v>423</v>
      </c>
      <c r="D142" s="48" t="s">
        <v>394</v>
      </c>
      <c r="E142" s="56" t="s">
        <v>424</v>
      </c>
      <c r="F142" s="57" t="e">
        <f>VLOOKUP(B142,火炬统计企业统计人员奖励!$B$4:$E$155,5,0)</f>
        <v>#REF!</v>
      </c>
      <c r="G142" s="60"/>
      <c r="H142" s="61"/>
      <c r="I142" s="66"/>
      <c r="J142" s="60"/>
      <c r="K142" s="58" t="e">
        <f>VLOOKUP(B142,火炬统计企业统计人员奖励!$B$4:$E$155,6,0)</f>
        <v>#REF!</v>
      </c>
      <c r="L142" s="58" t="e">
        <f>VLOOKUP(B142,火炬统计企业统计人员奖励!$B$4:$E$155,7,0)</f>
        <v>#REF!</v>
      </c>
      <c r="M142" s="58" t="e">
        <f>VLOOKUP(B142,火炬统计企业统计人员奖励!$B$4:$E$155,8,0)</f>
        <v>#REF!</v>
      </c>
      <c r="N142" s="58" t="e">
        <f>VLOOKUP(B142,火炬统计企业统计人员奖励!$B$4:$E$155,9,0)</f>
        <v>#REF!</v>
      </c>
      <c r="O142" s="3" t="e">
        <f>VLOOKUP(B142,火炬统计企业统计人员奖励!$B$4:$E$155,10,0)</f>
        <v>#REF!</v>
      </c>
      <c r="P142" s="3" t="e">
        <f t="shared" si="8"/>
        <v>#REF!</v>
      </c>
      <c r="Q142" s="3" t="str">
        <f>VLOOKUP(B142,火炬统计企业统计人员奖励!$B$4:$E$155,3,0)</f>
        <v>武江科技园</v>
      </c>
      <c r="R142" s="3" t="b">
        <f t="shared" si="9"/>
        <v>1</v>
      </c>
    </row>
    <row r="143" s="3" customFormat="1" ht="31" customHeight="1" spans="1:18">
      <c r="A143" s="44">
        <v>139</v>
      </c>
      <c r="B143" s="45" t="s">
        <v>425</v>
      </c>
      <c r="C143" s="46" t="s">
        <v>426</v>
      </c>
      <c r="D143" s="48" t="s">
        <v>394</v>
      </c>
      <c r="E143" s="59" t="s">
        <v>427</v>
      </c>
      <c r="F143" s="58" t="e">
        <f>VLOOKUP(B143,火炬统计企业统计人员奖励!$B$4:$E$155,5,0)</f>
        <v>#REF!</v>
      </c>
      <c r="G143" s="60"/>
      <c r="H143" s="61"/>
      <c r="I143" s="66"/>
      <c r="J143" s="60"/>
      <c r="K143" s="58" t="e">
        <f>VLOOKUP(B143,火炬统计企业统计人员奖励!$B$4:$E$155,6,0)</f>
        <v>#REF!</v>
      </c>
      <c r="L143" s="58" t="e">
        <f>VLOOKUP(B143,火炬统计企业统计人员奖励!$B$4:$E$155,7,0)</f>
        <v>#REF!</v>
      </c>
      <c r="M143" s="58" t="e">
        <f>VLOOKUP(B143,火炬统计企业统计人员奖励!$B$4:$E$155,8,0)</f>
        <v>#REF!</v>
      </c>
      <c r="N143" s="58" t="e">
        <f>VLOOKUP(B143,火炬统计企业统计人员奖励!$B$4:$E$155,9,0)</f>
        <v>#REF!</v>
      </c>
      <c r="O143" s="3" t="e">
        <f>VLOOKUP(B143,火炬统计企业统计人员奖励!$B$4:$E$155,10,0)</f>
        <v>#REF!</v>
      </c>
      <c r="P143" s="3" t="e">
        <f t="shared" si="8"/>
        <v>#REF!</v>
      </c>
      <c r="Q143" s="3" t="str">
        <f>VLOOKUP(B143,火炬统计企业统计人员奖励!$B$4:$E$155,3,0)</f>
        <v>武江科技园</v>
      </c>
      <c r="R143" s="3" t="b">
        <f t="shared" si="9"/>
        <v>1</v>
      </c>
    </row>
    <row r="144" s="3" customFormat="1" ht="31" customHeight="1" spans="1:18">
      <c r="A144" s="44">
        <v>140</v>
      </c>
      <c r="B144" s="45" t="s">
        <v>428</v>
      </c>
      <c r="C144" s="46" t="s">
        <v>429</v>
      </c>
      <c r="D144" s="48" t="s">
        <v>430</v>
      </c>
      <c r="E144" s="59" t="s">
        <v>431</v>
      </c>
      <c r="F144" s="58" t="e">
        <f>VLOOKUP(B144,火炬统计企业统计人员奖励!$B$4:$E$155,5,0)</f>
        <v>#REF!</v>
      </c>
      <c r="G144" s="60"/>
      <c r="H144" s="61"/>
      <c r="I144" s="66"/>
      <c r="J144" s="60"/>
      <c r="K144" s="58" t="e">
        <f>VLOOKUP(B144,火炬统计企业统计人员奖励!$B$4:$E$155,6,0)</f>
        <v>#REF!</v>
      </c>
      <c r="L144" s="58" t="e">
        <f>VLOOKUP(B144,火炬统计企业统计人员奖励!$B$4:$E$155,7,0)</f>
        <v>#REF!</v>
      </c>
      <c r="M144" s="58" t="e">
        <f>VLOOKUP(B144,火炬统计企业统计人员奖励!$B$4:$E$155,8,0)</f>
        <v>#REF!</v>
      </c>
      <c r="N144" s="58" t="e">
        <f>VLOOKUP(B144,火炬统计企业统计人员奖励!$B$4:$E$155,9,0)</f>
        <v>#REF!</v>
      </c>
      <c r="O144" s="3" t="e">
        <f>VLOOKUP(B144,火炬统计企业统计人员奖励!$B$4:$E$155,10,0)</f>
        <v>#REF!</v>
      </c>
      <c r="P144" s="3" t="e">
        <f t="shared" si="8"/>
        <v>#REF!</v>
      </c>
      <c r="Q144" s="3" t="str">
        <f>VLOOKUP(B144,火炬统计企业统计人员奖励!$B$4:$E$155,3,0)</f>
        <v>浈江园</v>
      </c>
      <c r="R144" s="3" t="b">
        <f t="shared" si="9"/>
        <v>1</v>
      </c>
    </row>
    <row r="145" s="3" customFormat="1" ht="31" customHeight="1" spans="1:18">
      <c r="A145" s="44">
        <v>141</v>
      </c>
      <c r="B145" s="45" t="s">
        <v>432</v>
      </c>
      <c r="C145" s="47" t="s">
        <v>433</v>
      </c>
      <c r="D145" s="48" t="s">
        <v>430</v>
      </c>
      <c r="E145" s="47" t="s">
        <v>434</v>
      </c>
      <c r="F145" s="58" t="e">
        <f>VLOOKUP(B145,火炬统计企业统计人员奖励!$B$4:$E$155,5,0)</f>
        <v>#REF!</v>
      </c>
      <c r="G145" s="60"/>
      <c r="H145" s="61"/>
      <c r="I145" s="66"/>
      <c r="J145" s="60"/>
      <c r="K145" s="58" t="e">
        <f>VLOOKUP(B145,火炬统计企业统计人员奖励!$B$4:$E$155,6,0)</f>
        <v>#REF!</v>
      </c>
      <c r="L145" s="58" t="e">
        <f>VLOOKUP(B145,火炬统计企业统计人员奖励!$B$4:$E$155,7,0)</f>
        <v>#REF!</v>
      </c>
      <c r="M145" s="58" t="e">
        <f>VLOOKUP(B145,火炬统计企业统计人员奖励!$B$4:$E$155,8,0)</f>
        <v>#REF!</v>
      </c>
      <c r="N145" s="58" t="e">
        <f>VLOOKUP(B145,火炬统计企业统计人员奖励!$B$4:$E$155,9,0)</f>
        <v>#REF!</v>
      </c>
      <c r="O145" s="3" t="e">
        <f>VLOOKUP(B145,火炬统计企业统计人员奖励!$B$4:$E$155,10,0)</f>
        <v>#REF!</v>
      </c>
      <c r="P145" s="3" t="e">
        <f t="shared" si="8"/>
        <v>#REF!</v>
      </c>
      <c r="Q145" s="3" t="str">
        <f>VLOOKUP(B145,火炬统计企业统计人员奖励!$B$4:$E$155,3,0)</f>
        <v>浈江园</v>
      </c>
      <c r="R145" s="3" t="b">
        <f t="shared" si="9"/>
        <v>1</v>
      </c>
    </row>
    <row r="146" s="3" customFormat="1" ht="31" customHeight="1" spans="1:18">
      <c r="A146" s="44">
        <v>142</v>
      </c>
      <c r="B146" s="45" t="s">
        <v>435</v>
      </c>
      <c r="C146" s="47" t="s">
        <v>436</v>
      </c>
      <c r="D146" s="48" t="s">
        <v>430</v>
      </c>
      <c r="E146" s="47" t="s">
        <v>437</v>
      </c>
      <c r="F146" s="58" t="e">
        <f>VLOOKUP(B146,火炬统计企业统计人员奖励!$B$4:$E$155,5,0)</f>
        <v>#REF!</v>
      </c>
      <c r="G146" s="60"/>
      <c r="H146" s="61"/>
      <c r="I146" s="66"/>
      <c r="J146" s="60"/>
      <c r="K146" s="58" t="e">
        <f>VLOOKUP(B146,火炬统计企业统计人员奖励!$B$4:$E$155,6,0)</f>
        <v>#REF!</v>
      </c>
      <c r="L146" s="58" t="e">
        <f>VLOOKUP(B146,火炬统计企业统计人员奖励!$B$4:$E$155,7,0)</f>
        <v>#REF!</v>
      </c>
      <c r="M146" s="58" t="e">
        <f>VLOOKUP(B146,火炬统计企业统计人员奖励!$B$4:$E$155,8,0)</f>
        <v>#REF!</v>
      </c>
      <c r="N146" s="58" t="e">
        <f>VLOOKUP(B146,火炬统计企业统计人员奖励!$B$4:$E$155,9,0)</f>
        <v>#REF!</v>
      </c>
      <c r="O146" s="3" t="e">
        <f>VLOOKUP(B146,火炬统计企业统计人员奖励!$B$4:$E$155,10,0)</f>
        <v>#REF!</v>
      </c>
      <c r="P146" s="3" t="e">
        <f t="shared" si="8"/>
        <v>#REF!</v>
      </c>
      <c r="Q146" s="3" t="str">
        <f>VLOOKUP(B146,火炬统计企业统计人员奖励!$B$4:$E$155,3,0)</f>
        <v>浈江园</v>
      </c>
      <c r="R146" s="3" t="b">
        <f t="shared" si="9"/>
        <v>1</v>
      </c>
    </row>
    <row r="147" s="3" customFormat="1" ht="31" customHeight="1" spans="1:18">
      <c r="A147" s="44">
        <v>143</v>
      </c>
      <c r="B147" s="45" t="s">
        <v>438</v>
      </c>
      <c r="C147" s="46" t="s">
        <v>439</v>
      </c>
      <c r="D147" s="48" t="s">
        <v>430</v>
      </c>
      <c r="E147" s="47" t="s">
        <v>440</v>
      </c>
      <c r="F147" s="58" t="e">
        <f>VLOOKUP(B147,火炬统计企业统计人员奖励!$B$4:$E$155,5,0)</f>
        <v>#REF!</v>
      </c>
      <c r="G147" s="60"/>
      <c r="H147" s="61"/>
      <c r="I147" s="66"/>
      <c r="J147" s="60"/>
      <c r="K147" s="58" t="e">
        <f>VLOOKUP(B147,火炬统计企业统计人员奖励!$B$4:$E$155,6,0)</f>
        <v>#REF!</v>
      </c>
      <c r="L147" s="58" t="e">
        <f>VLOOKUP(B147,火炬统计企业统计人员奖励!$B$4:$E$155,7,0)</f>
        <v>#REF!</v>
      </c>
      <c r="M147" s="58" t="e">
        <f>VLOOKUP(B147,火炬统计企业统计人员奖励!$B$4:$E$155,8,0)</f>
        <v>#REF!</v>
      </c>
      <c r="N147" s="58" t="e">
        <f>VLOOKUP(B147,火炬统计企业统计人员奖励!$B$4:$E$155,9,0)</f>
        <v>#REF!</v>
      </c>
      <c r="O147" s="3" t="e">
        <f>VLOOKUP(B147,火炬统计企业统计人员奖励!$B$4:$E$155,10,0)</f>
        <v>#REF!</v>
      </c>
      <c r="P147" s="3" t="e">
        <f t="shared" si="8"/>
        <v>#REF!</v>
      </c>
      <c r="Q147" s="3" t="str">
        <f>VLOOKUP(B147,火炬统计企业统计人员奖励!$B$4:$E$155,3,0)</f>
        <v>浈江园</v>
      </c>
      <c r="R147" s="3" t="b">
        <f t="shared" si="9"/>
        <v>1</v>
      </c>
    </row>
    <row r="148" s="3" customFormat="1" ht="31" customHeight="1" spans="1:18">
      <c r="A148" s="44">
        <v>144</v>
      </c>
      <c r="B148" s="45" t="s">
        <v>441</v>
      </c>
      <c r="C148" s="46" t="s">
        <v>442</v>
      </c>
      <c r="D148" s="48" t="s">
        <v>430</v>
      </c>
      <c r="E148" s="59" t="s">
        <v>443</v>
      </c>
      <c r="F148" s="58" t="e">
        <f>VLOOKUP(B148,火炬统计企业统计人员奖励!$B$4:$E$155,5,0)</f>
        <v>#REF!</v>
      </c>
      <c r="G148" s="60"/>
      <c r="H148" s="61"/>
      <c r="I148" s="66"/>
      <c r="J148" s="60"/>
      <c r="K148" s="58" t="e">
        <f>VLOOKUP(B148,火炬统计企业统计人员奖励!$B$4:$E$155,6,0)</f>
        <v>#REF!</v>
      </c>
      <c r="L148" s="58" t="e">
        <f>VLOOKUP(B148,火炬统计企业统计人员奖励!$B$4:$E$155,7,0)</f>
        <v>#REF!</v>
      </c>
      <c r="M148" s="58" t="e">
        <f>VLOOKUP(B148,火炬统计企业统计人员奖励!$B$4:$E$155,8,0)</f>
        <v>#REF!</v>
      </c>
      <c r="N148" s="58" t="e">
        <f>VLOOKUP(B148,火炬统计企业统计人员奖励!$B$4:$E$155,9,0)</f>
        <v>#REF!</v>
      </c>
      <c r="O148" s="3" t="e">
        <f>VLOOKUP(B148,火炬统计企业统计人员奖励!$B$4:$E$155,10,0)</f>
        <v>#REF!</v>
      </c>
      <c r="P148" s="3" t="e">
        <f t="shared" si="8"/>
        <v>#REF!</v>
      </c>
      <c r="Q148" s="3" t="str">
        <f>VLOOKUP(B148,火炬统计企业统计人员奖励!$B$4:$E$155,3,0)</f>
        <v>浈江园</v>
      </c>
      <c r="R148" s="3" t="b">
        <f t="shared" si="9"/>
        <v>1</v>
      </c>
    </row>
    <row r="149" s="3" customFormat="1" ht="31" customHeight="1" spans="1:18">
      <c r="A149" s="44">
        <v>145</v>
      </c>
      <c r="B149" s="45" t="s">
        <v>444</v>
      </c>
      <c r="C149" s="46" t="s">
        <v>445</v>
      </c>
      <c r="D149" s="48" t="s">
        <v>430</v>
      </c>
      <c r="E149" s="59" t="s">
        <v>446</v>
      </c>
      <c r="F149" s="58" t="e">
        <f>VLOOKUP(B149,火炬统计企业统计人员奖励!$B$4:$E$155,5,0)</f>
        <v>#REF!</v>
      </c>
      <c r="G149" s="60"/>
      <c r="H149" s="61"/>
      <c r="I149" s="66"/>
      <c r="J149" s="60"/>
      <c r="K149" s="58" t="e">
        <f>VLOOKUP(B149,火炬统计企业统计人员奖励!$B$4:$E$155,6,0)</f>
        <v>#REF!</v>
      </c>
      <c r="L149" s="58" t="e">
        <f>VLOOKUP(B149,火炬统计企业统计人员奖励!$B$4:$E$155,7,0)</f>
        <v>#REF!</v>
      </c>
      <c r="M149" s="58" t="e">
        <f>VLOOKUP(B149,火炬统计企业统计人员奖励!$B$4:$E$155,8,0)</f>
        <v>#REF!</v>
      </c>
      <c r="N149" s="58" t="e">
        <f>VLOOKUP(B149,火炬统计企业统计人员奖励!$B$4:$E$155,9,0)</f>
        <v>#REF!</v>
      </c>
      <c r="O149" s="3" t="e">
        <f>VLOOKUP(B149,火炬统计企业统计人员奖励!$B$4:$E$155,10,0)</f>
        <v>#REF!</v>
      </c>
      <c r="P149" s="3" t="e">
        <f t="shared" si="8"/>
        <v>#REF!</v>
      </c>
      <c r="Q149" s="3" t="str">
        <f>VLOOKUP(B149,火炬统计企业统计人员奖励!$B$4:$E$155,3,0)</f>
        <v>浈江园</v>
      </c>
      <c r="R149" s="3" t="b">
        <f t="shared" si="9"/>
        <v>1</v>
      </c>
    </row>
    <row r="150" s="3" customFormat="1" ht="31" customHeight="1" spans="1:18">
      <c r="A150" s="44">
        <v>146</v>
      </c>
      <c r="B150" s="45" t="s">
        <v>447</v>
      </c>
      <c r="C150" s="46" t="s">
        <v>448</v>
      </c>
      <c r="D150" s="48" t="s">
        <v>430</v>
      </c>
      <c r="E150" s="59" t="s">
        <v>449</v>
      </c>
      <c r="F150" s="58" t="e">
        <f>VLOOKUP(B150,火炬统计企业统计人员奖励!$B$4:$E$155,5,0)</f>
        <v>#REF!</v>
      </c>
      <c r="G150" s="60"/>
      <c r="H150" s="61"/>
      <c r="I150" s="66"/>
      <c r="J150" s="60"/>
      <c r="K150" s="58" t="e">
        <f>VLOOKUP(B150,火炬统计企业统计人员奖励!$B$4:$E$155,6,0)</f>
        <v>#REF!</v>
      </c>
      <c r="L150" s="58" t="e">
        <f>VLOOKUP(B150,火炬统计企业统计人员奖励!$B$4:$E$155,7,0)</f>
        <v>#REF!</v>
      </c>
      <c r="M150" s="58" t="e">
        <f>VLOOKUP(B150,火炬统计企业统计人员奖励!$B$4:$E$155,8,0)</f>
        <v>#REF!</v>
      </c>
      <c r="N150" s="58" t="e">
        <f>VLOOKUP(B150,火炬统计企业统计人员奖励!$B$4:$E$155,9,0)</f>
        <v>#REF!</v>
      </c>
      <c r="O150" s="3" t="e">
        <f>VLOOKUP(B150,火炬统计企业统计人员奖励!$B$4:$E$155,10,0)</f>
        <v>#REF!</v>
      </c>
      <c r="P150" s="3" t="e">
        <f t="shared" si="8"/>
        <v>#REF!</v>
      </c>
      <c r="Q150" s="3" t="str">
        <f>VLOOKUP(B150,火炬统计企业统计人员奖励!$B$4:$E$155,3,0)</f>
        <v>浈江园</v>
      </c>
      <c r="R150" s="3" t="b">
        <f t="shared" si="9"/>
        <v>1</v>
      </c>
    </row>
    <row r="151" s="3" customFormat="1" ht="31" customHeight="1" spans="1:18">
      <c r="A151" s="44">
        <v>147</v>
      </c>
      <c r="B151" s="45" t="s">
        <v>450</v>
      </c>
      <c r="C151" s="47" t="s">
        <v>451</v>
      </c>
      <c r="D151" s="48" t="s">
        <v>430</v>
      </c>
      <c r="E151" s="47" t="s">
        <v>452</v>
      </c>
      <c r="F151" s="58" t="e">
        <f>VLOOKUP(B151,火炬统计企业统计人员奖励!$B$4:$E$155,5,0)</f>
        <v>#REF!</v>
      </c>
      <c r="G151" s="60"/>
      <c r="H151" s="61"/>
      <c r="I151" s="66"/>
      <c r="J151" s="60"/>
      <c r="K151" s="58" t="e">
        <f>VLOOKUP(B151,火炬统计企业统计人员奖励!$B$4:$E$155,6,0)</f>
        <v>#REF!</v>
      </c>
      <c r="L151" s="58" t="e">
        <f>VLOOKUP(B151,火炬统计企业统计人员奖励!$B$4:$E$155,7,0)</f>
        <v>#REF!</v>
      </c>
      <c r="M151" s="58" t="e">
        <f>VLOOKUP(B151,火炬统计企业统计人员奖励!$B$4:$E$155,8,0)</f>
        <v>#REF!</v>
      </c>
      <c r="N151" s="58" t="e">
        <f>VLOOKUP(B151,火炬统计企业统计人员奖励!$B$4:$E$155,9,0)</f>
        <v>#REF!</v>
      </c>
      <c r="O151" s="3" t="e">
        <f>VLOOKUP(B151,火炬统计企业统计人员奖励!$B$4:$E$155,10,0)</f>
        <v>#REF!</v>
      </c>
      <c r="P151" s="3" t="e">
        <f t="shared" si="8"/>
        <v>#REF!</v>
      </c>
      <c r="Q151" s="3" t="str">
        <f>VLOOKUP(B151,火炬统计企业统计人员奖励!$B$4:$E$155,3,0)</f>
        <v>浈江园</v>
      </c>
      <c r="R151" s="3" t="b">
        <f t="shared" si="9"/>
        <v>1</v>
      </c>
    </row>
    <row r="152" s="3" customFormat="1" ht="31" customHeight="1" spans="1:18">
      <c r="A152" s="44">
        <v>148</v>
      </c>
      <c r="B152" s="45" t="s">
        <v>453</v>
      </c>
      <c r="C152" s="47" t="s">
        <v>454</v>
      </c>
      <c r="D152" s="48" t="s">
        <v>430</v>
      </c>
      <c r="E152" s="47" t="s">
        <v>455</v>
      </c>
      <c r="F152" s="58" t="e">
        <f>VLOOKUP(B152,火炬统计企业统计人员奖励!$B$4:$E$155,5,0)</f>
        <v>#REF!</v>
      </c>
      <c r="G152" s="60"/>
      <c r="H152" s="61"/>
      <c r="I152" s="66"/>
      <c r="J152" s="60"/>
      <c r="K152" s="58" t="e">
        <f>VLOOKUP(B152,火炬统计企业统计人员奖励!$B$4:$E$155,6,0)</f>
        <v>#REF!</v>
      </c>
      <c r="L152" s="58" t="e">
        <f>VLOOKUP(B152,火炬统计企业统计人员奖励!$B$4:$E$155,7,0)</f>
        <v>#REF!</v>
      </c>
      <c r="M152" s="58" t="e">
        <f>VLOOKUP(B152,火炬统计企业统计人员奖励!$B$4:$E$155,8,0)</f>
        <v>#REF!</v>
      </c>
      <c r="N152" s="58" t="e">
        <f>VLOOKUP(B152,火炬统计企业统计人员奖励!$B$4:$E$155,9,0)</f>
        <v>#REF!</v>
      </c>
      <c r="O152" s="3" t="e">
        <f>VLOOKUP(B152,火炬统计企业统计人员奖励!$B$4:$E$155,10,0)</f>
        <v>#REF!</v>
      </c>
      <c r="P152" s="3" t="e">
        <f t="shared" si="8"/>
        <v>#REF!</v>
      </c>
      <c r="Q152" s="3" t="str">
        <f>VLOOKUP(B152,火炬统计企业统计人员奖励!$B$4:$E$155,3,0)</f>
        <v>浈江园</v>
      </c>
      <c r="R152" s="3" t="b">
        <f t="shared" si="9"/>
        <v>1</v>
      </c>
    </row>
    <row r="153" s="37" customFormat="1" ht="31" customHeight="1" spans="1:18">
      <c r="A153" s="49">
        <v>149</v>
      </c>
      <c r="B153" s="50" t="s">
        <v>456</v>
      </c>
      <c r="C153" s="53" t="s">
        <v>457</v>
      </c>
      <c r="D153" s="52" t="s">
        <v>430</v>
      </c>
      <c r="E153" s="53" t="s">
        <v>458</v>
      </c>
      <c r="F153" s="62" t="e">
        <f>VLOOKUP(B153,火炬统计企业统计人员奖励!$B$4:$E$155,5,0)</f>
        <v>#N/A</v>
      </c>
      <c r="G153" s="63"/>
      <c r="H153" s="64"/>
      <c r="I153" s="67"/>
      <c r="J153" s="63"/>
      <c r="K153" s="62" t="e">
        <f>VLOOKUP(B153,火炬统计企业统计人员奖励!$B$4:$E$155,6,0)</f>
        <v>#N/A</v>
      </c>
      <c r="L153" s="62" t="e">
        <f>VLOOKUP(B153,火炬统计企业统计人员奖励!$B$4:$E$155,7,0)</f>
        <v>#N/A</v>
      </c>
      <c r="M153" s="62" t="e">
        <f>VLOOKUP(B153,火炬统计企业统计人员奖励!$B$4:$E$155,8,0)</f>
        <v>#N/A</v>
      </c>
      <c r="N153" s="62" t="e">
        <f>VLOOKUP(B153,火炬统计企业统计人员奖励!$B$4:$E$155,9,0)</f>
        <v>#N/A</v>
      </c>
      <c r="O153" s="37" t="e">
        <f>VLOOKUP(B153,火炬统计企业统计人员奖励!$B$4:$E$155,10,0)</f>
        <v>#N/A</v>
      </c>
      <c r="P153" s="37" t="e">
        <f t="shared" si="8"/>
        <v>#N/A</v>
      </c>
      <c r="Q153" s="3" t="e">
        <f>VLOOKUP(B153,火炬统计企业统计人员奖励!$B$4:$E$155,3,0)</f>
        <v>#N/A</v>
      </c>
      <c r="R153" s="3" t="e">
        <f t="shared" si="9"/>
        <v>#N/A</v>
      </c>
    </row>
    <row r="154" s="38" customFormat="1" ht="31" customHeight="1" spans="1:18">
      <c r="A154" s="49">
        <v>150</v>
      </c>
      <c r="B154" s="71" t="s">
        <v>459</v>
      </c>
      <c r="C154" s="51" t="s">
        <v>460</v>
      </c>
      <c r="D154" s="52" t="s">
        <v>430</v>
      </c>
      <c r="E154" s="70" t="s">
        <v>461</v>
      </c>
      <c r="F154" s="62" t="e">
        <f>VLOOKUP(B154,火炬统计企业统计人员奖励!$B$4:$E$155,5,0)</f>
        <v>#N/A</v>
      </c>
      <c r="G154" s="63"/>
      <c r="H154" s="64"/>
      <c r="I154" s="67"/>
      <c r="J154" s="63"/>
      <c r="K154" s="62" t="e">
        <f>VLOOKUP(B154,火炬统计企业统计人员奖励!$B$4:$E$155,6,0)</f>
        <v>#N/A</v>
      </c>
      <c r="L154" s="62" t="e">
        <f>VLOOKUP(B154,火炬统计企业统计人员奖励!$B$4:$E$155,7,0)</f>
        <v>#N/A</v>
      </c>
      <c r="M154" s="62" t="e">
        <f>VLOOKUP(B154,火炬统计企业统计人员奖励!$B$4:$E$155,8,0)</f>
        <v>#N/A</v>
      </c>
      <c r="N154" s="62" t="e">
        <f>VLOOKUP(B154,火炬统计企业统计人员奖励!$B$4:$E$155,9,0)</f>
        <v>#N/A</v>
      </c>
      <c r="O154" s="37" t="e">
        <f>VLOOKUP(B154,火炬统计企业统计人员奖励!$B$4:$E$155,10,0)</f>
        <v>#N/A</v>
      </c>
      <c r="P154" s="37" t="e">
        <f t="shared" si="8"/>
        <v>#N/A</v>
      </c>
      <c r="Q154" s="3" t="e">
        <f>VLOOKUP(B154,火炬统计企业统计人员奖励!$B$4:$E$155,3,0)</f>
        <v>#N/A</v>
      </c>
      <c r="R154" s="3" t="e">
        <f t="shared" si="9"/>
        <v>#N/A</v>
      </c>
    </row>
    <row r="155" s="4" customFormat="1" ht="31" customHeight="1" spans="1:18">
      <c r="A155" s="44">
        <v>151</v>
      </c>
      <c r="B155" s="72" t="s">
        <v>462</v>
      </c>
      <c r="C155" s="46" t="s">
        <v>463</v>
      </c>
      <c r="D155" s="48" t="s">
        <v>430</v>
      </c>
      <c r="E155" s="59" t="s">
        <v>464</v>
      </c>
      <c r="F155" s="58" t="e">
        <f>VLOOKUP(B155,火炬统计企业统计人员奖励!$B$4:$E$155,5,0)</f>
        <v>#REF!</v>
      </c>
      <c r="G155" s="60"/>
      <c r="H155" s="61"/>
      <c r="I155" s="66"/>
      <c r="J155" s="60"/>
      <c r="K155" s="58" t="e">
        <f>VLOOKUP(B155,火炬统计企业统计人员奖励!$B$4:$E$155,6,0)</f>
        <v>#REF!</v>
      </c>
      <c r="L155" s="58" t="e">
        <f>VLOOKUP(B155,火炬统计企业统计人员奖励!$B$4:$E$155,7,0)</f>
        <v>#REF!</v>
      </c>
      <c r="M155" s="58" t="e">
        <f>VLOOKUP(B155,火炬统计企业统计人员奖励!$B$4:$E$155,8,0)</f>
        <v>#REF!</v>
      </c>
      <c r="N155" s="58" t="e">
        <f>VLOOKUP(B155,火炬统计企业统计人员奖励!$B$4:$E$155,9,0)</f>
        <v>#REF!</v>
      </c>
      <c r="O155" s="3" t="e">
        <f>VLOOKUP(B155,火炬统计企业统计人员奖励!$B$4:$E$155,10,0)</f>
        <v>#REF!</v>
      </c>
      <c r="P155" s="3" t="e">
        <f t="shared" si="8"/>
        <v>#REF!</v>
      </c>
      <c r="Q155" s="3" t="str">
        <f>VLOOKUP(B155,火炬统计企业统计人员奖励!$B$4:$E$155,3,0)</f>
        <v>浈江园</v>
      </c>
      <c r="R155" s="3" t="b">
        <f t="shared" si="9"/>
        <v>1</v>
      </c>
    </row>
    <row r="156" s="4" customFormat="1" ht="31" customHeight="1" spans="1:18">
      <c r="A156" s="44">
        <v>152</v>
      </c>
      <c r="B156" s="72" t="s">
        <v>465</v>
      </c>
      <c r="C156" s="46" t="s">
        <v>466</v>
      </c>
      <c r="D156" s="48" t="s">
        <v>430</v>
      </c>
      <c r="E156" s="56" t="s">
        <v>467</v>
      </c>
      <c r="F156" s="57" t="e">
        <f>VLOOKUP(B156,火炬统计企业统计人员奖励!$B$4:$E$155,5,0)</f>
        <v>#REF!</v>
      </c>
      <c r="G156" s="60"/>
      <c r="H156" s="61"/>
      <c r="I156" s="66"/>
      <c r="J156" s="60"/>
      <c r="K156" s="58" t="e">
        <f>VLOOKUP(B156,火炬统计企业统计人员奖励!$B$4:$E$155,6,0)</f>
        <v>#REF!</v>
      </c>
      <c r="L156" s="58" t="e">
        <f>VLOOKUP(B156,火炬统计企业统计人员奖励!$B$4:$E$155,7,0)</f>
        <v>#REF!</v>
      </c>
      <c r="M156" s="58" t="e">
        <f>VLOOKUP(B156,火炬统计企业统计人员奖励!$B$4:$E$155,8,0)</f>
        <v>#REF!</v>
      </c>
      <c r="N156" s="58" t="e">
        <f>VLOOKUP(B156,火炬统计企业统计人员奖励!$B$4:$E$155,9,0)</f>
        <v>#REF!</v>
      </c>
      <c r="O156" s="3" t="e">
        <f>VLOOKUP(B156,火炬统计企业统计人员奖励!$B$4:$E$155,10,0)</f>
        <v>#REF!</v>
      </c>
      <c r="P156" s="3" t="e">
        <f t="shared" si="8"/>
        <v>#REF!</v>
      </c>
      <c r="Q156" s="3" t="str">
        <f>VLOOKUP(B156,火炬统计企业统计人员奖励!$B$4:$E$155,3,0)</f>
        <v>浈江园</v>
      </c>
      <c r="R156" s="3" t="b">
        <f t="shared" si="9"/>
        <v>1</v>
      </c>
    </row>
    <row r="157" s="4" customFormat="1" ht="31" customHeight="1" spans="1:18">
      <c r="A157" s="44">
        <v>153</v>
      </c>
      <c r="B157" s="72" t="s">
        <v>468</v>
      </c>
      <c r="C157" s="46" t="s">
        <v>469</v>
      </c>
      <c r="D157" s="48" t="s">
        <v>430</v>
      </c>
      <c r="E157" s="47" t="s">
        <v>470</v>
      </c>
      <c r="F157" s="58" t="e">
        <f>VLOOKUP(B157,火炬统计企业统计人员奖励!$B$4:$E$155,5,0)</f>
        <v>#REF!</v>
      </c>
      <c r="G157" s="60"/>
      <c r="H157" s="61"/>
      <c r="I157" s="66"/>
      <c r="J157" s="60"/>
      <c r="K157" s="58" t="e">
        <f>VLOOKUP(B157,火炬统计企业统计人员奖励!$B$4:$E$155,6,0)</f>
        <v>#REF!</v>
      </c>
      <c r="L157" s="58" t="e">
        <f>VLOOKUP(B157,火炬统计企业统计人员奖励!$B$4:$E$155,7,0)</f>
        <v>#REF!</v>
      </c>
      <c r="M157" s="58" t="e">
        <f>VLOOKUP(B157,火炬统计企业统计人员奖励!$B$4:$E$155,8,0)</f>
        <v>#REF!</v>
      </c>
      <c r="N157" s="58" t="e">
        <f>VLOOKUP(B157,火炬统计企业统计人员奖励!$B$4:$E$155,9,0)</f>
        <v>#REF!</v>
      </c>
      <c r="O157" s="3" t="e">
        <f>VLOOKUP(B157,火炬统计企业统计人员奖励!$B$4:$E$155,10,0)</f>
        <v>#REF!</v>
      </c>
      <c r="P157" s="3" t="e">
        <f t="shared" si="8"/>
        <v>#REF!</v>
      </c>
      <c r="Q157" s="3" t="str">
        <f>VLOOKUP(B157,火炬统计企业统计人员奖励!$B$4:$E$155,3,0)</f>
        <v>浈江园</v>
      </c>
      <c r="R157" s="3" t="b">
        <f t="shared" si="9"/>
        <v>1</v>
      </c>
    </row>
    <row r="158" s="4" customFormat="1" ht="31" customHeight="1" spans="1:18">
      <c r="A158" s="44">
        <v>154</v>
      </c>
      <c r="B158" s="72" t="s">
        <v>471</v>
      </c>
      <c r="C158" s="46" t="s">
        <v>472</v>
      </c>
      <c r="D158" s="48" t="s">
        <v>430</v>
      </c>
      <c r="E158" s="59" t="s">
        <v>473</v>
      </c>
      <c r="F158" s="58" t="e">
        <f>VLOOKUP(B158,火炬统计企业统计人员奖励!$B$4:$E$155,5,0)</f>
        <v>#REF!</v>
      </c>
      <c r="G158" s="60"/>
      <c r="H158" s="61"/>
      <c r="I158" s="66"/>
      <c r="J158" s="60"/>
      <c r="K158" s="58" t="e">
        <f>VLOOKUP(B158,火炬统计企业统计人员奖励!$B$4:$E$155,6,0)</f>
        <v>#REF!</v>
      </c>
      <c r="L158" s="58" t="e">
        <f>VLOOKUP(B158,火炬统计企业统计人员奖励!$B$4:$E$155,7,0)</f>
        <v>#REF!</v>
      </c>
      <c r="M158" s="58" t="e">
        <f>VLOOKUP(B158,火炬统计企业统计人员奖励!$B$4:$E$155,8,0)</f>
        <v>#REF!</v>
      </c>
      <c r="N158" s="58" t="e">
        <f>VLOOKUP(B158,火炬统计企业统计人员奖励!$B$4:$E$155,9,0)</f>
        <v>#REF!</v>
      </c>
      <c r="O158" s="3" t="e">
        <f>VLOOKUP(B158,火炬统计企业统计人员奖励!$B$4:$E$155,10,0)</f>
        <v>#REF!</v>
      </c>
      <c r="P158" s="3" t="e">
        <f t="shared" si="8"/>
        <v>#REF!</v>
      </c>
      <c r="Q158" s="3" t="str">
        <f>VLOOKUP(B158,火炬统计企业统计人员奖励!$B$4:$E$155,3,0)</f>
        <v>浈江园</v>
      </c>
      <c r="R158" s="3" t="b">
        <f t="shared" si="9"/>
        <v>1</v>
      </c>
    </row>
    <row r="159" s="4" customFormat="1" ht="31" customHeight="1" spans="1:18">
      <c r="A159" s="44">
        <v>155</v>
      </c>
      <c r="B159" s="72" t="s">
        <v>474</v>
      </c>
      <c r="C159" s="46" t="s">
        <v>475</v>
      </c>
      <c r="D159" s="48" t="s">
        <v>430</v>
      </c>
      <c r="E159" s="59" t="s">
        <v>476</v>
      </c>
      <c r="F159" s="58" t="e">
        <f>VLOOKUP(B159,火炬统计企业统计人员奖励!$B$4:$E$155,5,0)</f>
        <v>#REF!</v>
      </c>
      <c r="G159" s="60"/>
      <c r="H159" s="61"/>
      <c r="I159" s="66"/>
      <c r="J159" s="60"/>
      <c r="K159" s="58" t="e">
        <f>VLOOKUP(B159,火炬统计企业统计人员奖励!$B$4:$E$155,6,0)</f>
        <v>#REF!</v>
      </c>
      <c r="L159" s="58" t="e">
        <f>VLOOKUP(B159,火炬统计企业统计人员奖励!$B$4:$E$155,7,0)</f>
        <v>#REF!</v>
      </c>
      <c r="M159" s="58" t="e">
        <f>VLOOKUP(B159,火炬统计企业统计人员奖励!$B$4:$E$155,8,0)</f>
        <v>#REF!</v>
      </c>
      <c r="N159" s="58" t="e">
        <f>VLOOKUP(B159,火炬统计企业统计人员奖励!$B$4:$E$155,9,0)</f>
        <v>#REF!</v>
      </c>
      <c r="O159" s="3" t="e">
        <f>VLOOKUP(B159,火炬统计企业统计人员奖励!$B$4:$E$155,10,0)</f>
        <v>#REF!</v>
      </c>
      <c r="P159" s="3" t="e">
        <f t="shared" si="8"/>
        <v>#REF!</v>
      </c>
      <c r="Q159" s="3" t="str">
        <f>VLOOKUP(B159,火炬统计企业统计人员奖励!$B$4:$E$155,3,0)</f>
        <v>浈江园</v>
      </c>
      <c r="R159" s="3" t="b">
        <f t="shared" si="9"/>
        <v>1</v>
      </c>
    </row>
    <row r="160" s="4" customFormat="1" ht="31" customHeight="1" spans="1:18">
      <c r="A160" s="44">
        <v>156</v>
      </c>
      <c r="B160" s="72" t="s">
        <v>477</v>
      </c>
      <c r="C160" s="47" t="s">
        <v>478</v>
      </c>
      <c r="D160" s="48" t="s">
        <v>430</v>
      </c>
      <c r="E160" s="65" t="s">
        <v>479</v>
      </c>
      <c r="F160" s="57" t="e">
        <f>VLOOKUP(B160,火炬统计企业统计人员奖励!$B$4:$E$155,5,0)</f>
        <v>#REF!</v>
      </c>
      <c r="G160" s="60"/>
      <c r="H160" s="61"/>
      <c r="I160" s="66"/>
      <c r="J160" s="60"/>
      <c r="K160" s="58" t="e">
        <f>VLOOKUP(B160,火炬统计企业统计人员奖励!$B$4:$E$155,6,0)</f>
        <v>#REF!</v>
      </c>
      <c r="L160" s="58" t="e">
        <f>VLOOKUP(B160,火炬统计企业统计人员奖励!$B$4:$E$155,7,0)</f>
        <v>#REF!</v>
      </c>
      <c r="M160" s="58" t="e">
        <f>VLOOKUP(B160,火炬统计企业统计人员奖励!$B$4:$E$155,8,0)</f>
        <v>#REF!</v>
      </c>
      <c r="N160" s="58" t="e">
        <f>VLOOKUP(B160,火炬统计企业统计人员奖励!$B$4:$E$155,9,0)</f>
        <v>#REF!</v>
      </c>
      <c r="O160" s="3" t="e">
        <f>VLOOKUP(B160,火炬统计企业统计人员奖励!$B$4:$E$155,10,0)</f>
        <v>#REF!</v>
      </c>
      <c r="P160" s="3" t="e">
        <f t="shared" si="8"/>
        <v>#REF!</v>
      </c>
      <c r="Q160" s="3" t="str">
        <f>VLOOKUP(B160,火炬统计企业统计人员奖励!$B$4:$E$155,3,0)</f>
        <v>浈江园</v>
      </c>
      <c r="R160" s="3" t="b">
        <f t="shared" si="9"/>
        <v>1</v>
      </c>
    </row>
    <row r="161" s="4" customFormat="1" ht="31" customHeight="1" spans="1:18">
      <c r="A161" s="44">
        <v>157</v>
      </c>
      <c r="B161" s="72" t="s">
        <v>480</v>
      </c>
      <c r="C161" s="46" t="s">
        <v>481</v>
      </c>
      <c r="D161" s="48" t="s">
        <v>430</v>
      </c>
      <c r="E161" s="59" t="s">
        <v>482</v>
      </c>
      <c r="F161" s="58" t="e">
        <f>VLOOKUP(B161,火炬统计企业统计人员奖励!$B$4:$E$155,5,0)</f>
        <v>#REF!</v>
      </c>
      <c r="G161" s="60"/>
      <c r="H161" s="61"/>
      <c r="I161" s="66"/>
      <c r="J161" s="60"/>
      <c r="K161" s="58" t="e">
        <f>VLOOKUP(B161,火炬统计企业统计人员奖励!$B$4:$E$155,6,0)</f>
        <v>#REF!</v>
      </c>
      <c r="L161" s="58" t="e">
        <f>VLOOKUP(B161,火炬统计企业统计人员奖励!$B$4:$E$155,7,0)</f>
        <v>#REF!</v>
      </c>
      <c r="M161" s="58" t="e">
        <f>VLOOKUP(B161,火炬统计企业统计人员奖励!$B$4:$E$155,8,0)</f>
        <v>#REF!</v>
      </c>
      <c r="N161" s="58" t="e">
        <f>VLOOKUP(B161,火炬统计企业统计人员奖励!$B$4:$E$155,9,0)</f>
        <v>#REF!</v>
      </c>
      <c r="O161" s="3" t="e">
        <f>VLOOKUP(B161,火炬统计企业统计人员奖励!$B$4:$E$155,10,0)</f>
        <v>#REF!</v>
      </c>
      <c r="P161" s="3" t="e">
        <f t="shared" si="8"/>
        <v>#REF!</v>
      </c>
      <c r="Q161" s="3" t="str">
        <f>VLOOKUP(B161,火炬统计企业统计人员奖励!$B$4:$E$155,3,0)</f>
        <v>浈江园</v>
      </c>
      <c r="R161" s="3" t="b">
        <f t="shared" si="9"/>
        <v>1</v>
      </c>
    </row>
    <row r="162" s="4" customFormat="1" customHeight="1" spans="1:18">
      <c r="A162" s="44">
        <v>158</v>
      </c>
      <c r="B162" s="72" t="s">
        <v>483</v>
      </c>
      <c r="C162" s="47" t="s">
        <v>484</v>
      </c>
      <c r="D162" s="48" t="s">
        <v>430</v>
      </c>
      <c r="E162" s="47" t="s">
        <v>485</v>
      </c>
      <c r="F162" s="58" t="e">
        <f>VLOOKUP(B162,火炬统计企业统计人员奖励!$B$4:$E$155,5,0)</f>
        <v>#REF!</v>
      </c>
      <c r="G162" s="73"/>
      <c r="H162" s="74"/>
      <c r="I162" s="77"/>
      <c r="J162" s="73"/>
      <c r="K162" s="58" t="e">
        <f>VLOOKUP(B162,火炬统计企业统计人员奖励!$B$4:$E$155,6,0)</f>
        <v>#REF!</v>
      </c>
      <c r="L162" s="58" t="e">
        <f>VLOOKUP(B162,火炬统计企业统计人员奖励!$B$4:$E$155,7,0)</f>
        <v>#REF!</v>
      </c>
      <c r="M162" s="58" t="e">
        <f>VLOOKUP(B162,火炬统计企业统计人员奖励!$B$4:$E$155,8,0)</f>
        <v>#REF!</v>
      </c>
      <c r="N162" s="58" t="e">
        <f>VLOOKUP(B162,火炬统计企业统计人员奖励!$B$4:$E$155,9,0)</f>
        <v>#REF!</v>
      </c>
      <c r="O162" s="3" t="e">
        <f>VLOOKUP(B162,火炬统计企业统计人员奖励!$B$4:$E$155,10,0)</f>
        <v>#REF!</v>
      </c>
      <c r="P162" s="3" t="e">
        <f t="shared" si="8"/>
        <v>#REF!</v>
      </c>
      <c r="Q162" s="3" t="str">
        <f>VLOOKUP(B162,火炬统计企业统计人员奖励!$B$4:$E$155,3,0)</f>
        <v>浈江园</v>
      </c>
      <c r="R162" s="3" t="b">
        <f t="shared" si="9"/>
        <v>1</v>
      </c>
    </row>
    <row r="163" s="4" customFormat="1" customHeight="1" spans="1:18">
      <c r="A163" s="44">
        <v>159</v>
      </c>
      <c r="B163" s="72" t="s">
        <v>486</v>
      </c>
      <c r="C163" s="46" t="s">
        <v>487</v>
      </c>
      <c r="D163" s="48" t="s">
        <v>430</v>
      </c>
      <c r="E163" s="59" t="s">
        <v>488</v>
      </c>
      <c r="F163" s="58" t="e">
        <f>VLOOKUP(B163,火炬统计企业统计人员奖励!$B$4:$E$155,5,0)</f>
        <v>#REF!</v>
      </c>
      <c r="G163" s="73"/>
      <c r="H163" s="74"/>
      <c r="I163" s="77"/>
      <c r="J163" s="73"/>
      <c r="K163" s="58" t="e">
        <f>VLOOKUP(B163,火炬统计企业统计人员奖励!$B$4:$E$155,6,0)</f>
        <v>#REF!</v>
      </c>
      <c r="L163" s="58" t="e">
        <f>VLOOKUP(B163,火炬统计企业统计人员奖励!$B$4:$E$155,7,0)</f>
        <v>#REF!</v>
      </c>
      <c r="M163" s="58" t="e">
        <f>VLOOKUP(B163,火炬统计企业统计人员奖励!$B$4:$E$155,8,0)</f>
        <v>#REF!</v>
      </c>
      <c r="N163" s="58" t="e">
        <f>VLOOKUP(B163,火炬统计企业统计人员奖励!$B$4:$E$155,9,0)</f>
        <v>#REF!</v>
      </c>
      <c r="O163" s="3" t="e">
        <f>VLOOKUP(B163,火炬统计企业统计人员奖励!$B$4:$E$155,10,0)</f>
        <v>#REF!</v>
      </c>
      <c r="P163" s="3" t="e">
        <f t="shared" si="8"/>
        <v>#REF!</v>
      </c>
      <c r="Q163" s="3" t="str">
        <f>VLOOKUP(B163,火炬统计企业统计人员奖励!$B$4:$E$155,3,0)</f>
        <v>浈江园</v>
      </c>
      <c r="R163" s="3" t="b">
        <f t="shared" si="9"/>
        <v>1</v>
      </c>
    </row>
    <row r="164" s="4" customFormat="1" customHeight="1" spans="1:18">
      <c r="A164" s="44">
        <v>160</v>
      </c>
      <c r="B164" s="72" t="s">
        <v>489</v>
      </c>
      <c r="C164" s="46" t="s">
        <v>490</v>
      </c>
      <c r="D164" s="48" t="s">
        <v>430</v>
      </c>
      <c r="E164" s="59" t="s">
        <v>491</v>
      </c>
      <c r="F164" s="58" t="e">
        <f>VLOOKUP(B164,火炬统计企业统计人员奖励!$B$4:$E$155,5,0)</f>
        <v>#REF!</v>
      </c>
      <c r="G164" s="73"/>
      <c r="H164" s="74"/>
      <c r="I164" s="77"/>
      <c r="J164" s="73"/>
      <c r="K164" s="58" t="e">
        <f>VLOOKUP(B164,火炬统计企业统计人员奖励!$B$4:$E$155,6,0)</f>
        <v>#REF!</v>
      </c>
      <c r="L164" s="58" t="e">
        <f>VLOOKUP(B164,火炬统计企业统计人员奖励!$B$4:$E$155,7,0)</f>
        <v>#REF!</v>
      </c>
      <c r="M164" s="58" t="e">
        <f>VLOOKUP(B164,火炬统计企业统计人员奖励!$B$4:$E$155,8,0)</f>
        <v>#REF!</v>
      </c>
      <c r="N164" s="58" t="e">
        <f>VLOOKUP(B164,火炬统计企业统计人员奖励!$B$4:$E$155,9,0)</f>
        <v>#REF!</v>
      </c>
      <c r="O164" s="3" t="e">
        <f>VLOOKUP(B164,火炬统计企业统计人员奖励!$B$4:$E$155,10,0)</f>
        <v>#REF!</v>
      </c>
      <c r="P164" s="3" t="e">
        <f t="shared" si="8"/>
        <v>#REF!</v>
      </c>
      <c r="Q164" s="3" t="str">
        <f>VLOOKUP(B164,火炬统计企业统计人员奖励!$B$4:$E$155,3,0)</f>
        <v>浈江园</v>
      </c>
      <c r="R164" s="3" t="b">
        <f t="shared" si="9"/>
        <v>1</v>
      </c>
    </row>
    <row r="165" s="4" customFormat="1" customHeight="1" spans="1:18">
      <c r="A165" s="44">
        <v>161</v>
      </c>
      <c r="B165" s="72" t="s">
        <v>492</v>
      </c>
      <c r="C165" s="46" t="s">
        <v>493</v>
      </c>
      <c r="D165" s="48" t="s">
        <v>430</v>
      </c>
      <c r="E165" s="59" t="s">
        <v>494</v>
      </c>
      <c r="F165" s="58" t="e">
        <f>VLOOKUP(B165,火炬统计企业统计人员奖励!$B$4:$E$155,5,0)</f>
        <v>#REF!</v>
      </c>
      <c r="G165" s="73"/>
      <c r="H165" s="74"/>
      <c r="I165" s="77"/>
      <c r="J165" s="73"/>
      <c r="K165" s="58" t="e">
        <f>VLOOKUP(B165,火炬统计企业统计人员奖励!$B$4:$E$155,6,0)</f>
        <v>#REF!</v>
      </c>
      <c r="L165" s="58" t="e">
        <f>VLOOKUP(B165,火炬统计企业统计人员奖励!$B$4:$E$155,7,0)</f>
        <v>#REF!</v>
      </c>
      <c r="M165" s="58" t="e">
        <f>VLOOKUP(B165,火炬统计企业统计人员奖励!$B$4:$E$155,8,0)</f>
        <v>#REF!</v>
      </c>
      <c r="N165" s="58" t="e">
        <f>VLOOKUP(B165,火炬统计企业统计人员奖励!$B$4:$E$155,9,0)</f>
        <v>#REF!</v>
      </c>
      <c r="O165" s="3" t="e">
        <f>VLOOKUP(B165,火炬统计企业统计人员奖励!$B$4:$E$155,10,0)</f>
        <v>#REF!</v>
      </c>
      <c r="P165" s="3" t="e">
        <f t="shared" si="8"/>
        <v>#REF!</v>
      </c>
      <c r="Q165" s="3" t="str">
        <f>VLOOKUP(B165,火炬统计企业统计人员奖励!$B$4:$E$155,3,0)</f>
        <v>浈江园</v>
      </c>
      <c r="R165" s="3" t="b">
        <f t="shared" si="9"/>
        <v>1</v>
      </c>
    </row>
    <row r="166" s="4" customFormat="1" customHeight="1" spans="1:18">
      <c r="A166" s="44">
        <v>162</v>
      </c>
      <c r="B166" s="72" t="s">
        <v>495</v>
      </c>
      <c r="C166" s="46" t="s">
        <v>496</v>
      </c>
      <c r="D166" s="48" t="s">
        <v>430</v>
      </c>
      <c r="E166" s="59" t="s">
        <v>497</v>
      </c>
      <c r="F166" s="58" t="e">
        <f>VLOOKUP(B166,火炬统计企业统计人员奖励!$B$4:$E$155,5,0)</f>
        <v>#REF!</v>
      </c>
      <c r="G166" s="73"/>
      <c r="H166" s="74"/>
      <c r="I166" s="77"/>
      <c r="J166" s="73"/>
      <c r="K166" s="58" t="e">
        <f>VLOOKUP(B166,火炬统计企业统计人员奖励!$B$4:$E$155,6,0)</f>
        <v>#REF!</v>
      </c>
      <c r="L166" s="58" t="e">
        <f>VLOOKUP(B166,火炬统计企业统计人员奖励!$B$4:$E$155,7,0)</f>
        <v>#REF!</v>
      </c>
      <c r="M166" s="58" t="e">
        <f>VLOOKUP(B166,火炬统计企业统计人员奖励!$B$4:$E$155,8,0)</f>
        <v>#REF!</v>
      </c>
      <c r="N166" s="58" t="e">
        <f>VLOOKUP(B166,火炬统计企业统计人员奖励!$B$4:$E$155,9,0)</f>
        <v>#REF!</v>
      </c>
      <c r="O166" s="3" t="e">
        <f>VLOOKUP(B166,火炬统计企业统计人员奖励!$B$4:$E$155,10,0)</f>
        <v>#REF!</v>
      </c>
      <c r="P166" s="3" t="e">
        <f t="shared" si="8"/>
        <v>#REF!</v>
      </c>
      <c r="Q166" s="3" t="str">
        <f>VLOOKUP(B166,火炬统计企业统计人员奖励!$B$4:$E$155,3,0)</f>
        <v>浈江园</v>
      </c>
      <c r="R166" s="3" t="b">
        <f t="shared" si="9"/>
        <v>1</v>
      </c>
    </row>
    <row r="167" s="38" customFormat="1" customHeight="1" spans="1:18">
      <c r="A167" s="49">
        <v>163</v>
      </c>
      <c r="B167" s="71" t="s">
        <v>498</v>
      </c>
      <c r="C167" s="51" t="s">
        <v>499</v>
      </c>
      <c r="D167" s="52" t="s">
        <v>430</v>
      </c>
      <c r="E167" s="70" t="s">
        <v>500</v>
      </c>
      <c r="F167" s="62" t="e">
        <f>VLOOKUP(B167,火炬统计企业统计人员奖励!$B$4:$E$155,5,0)</f>
        <v>#N/A</v>
      </c>
      <c r="G167" s="75"/>
      <c r="H167" s="76"/>
      <c r="I167" s="78"/>
      <c r="J167" s="75"/>
      <c r="K167" s="62" t="e">
        <f>VLOOKUP(B167,火炬统计企业统计人员奖励!$B$4:$E$155,6,0)</f>
        <v>#N/A</v>
      </c>
      <c r="L167" s="62" t="e">
        <f>VLOOKUP(B167,火炬统计企业统计人员奖励!$B$4:$E$155,7,0)</f>
        <v>#N/A</v>
      </c>
      <c r="M167" s="62" t="e">
        <f>VLOOKUP(B167,火炬统计企业统计人员奖励!$B$4:$E$155,8,0)</f>
        <v>#N/A</v>
      </c>
      <c r="N167" s="62" t="e">
        <f>VLOOKUP(B167,火炬统计企业统计人员奖励!$B$4:$E$155,9,0)</f>
        <v>#N/A</v>
      </c>
      <c r="O167" s="37" t="e">
        <f>VLOOKUP(B167,火炬统计企业统计人员奖励!$B$4:$E$155,10,0)</f>
        <v>#N/A</v>
      </c>
      <c r="P167" s="37" t="e">
        <f t="shared" si="8"/>
        <v>#N/A</v>
      </c>
      <c r="Q167" s="3" t="e">
        <f>VLOOKUP(B167,火炬统计企业统计人员奖励!$B$4:$E$155,3,0)</f>
        <v>#N/A</v>
      </c>
      <c r="R167" s="3" t="e">
        <f t="shared" si="9"/>
        <v>#N/A</v>
      </c>
    </row>
    <row r="168" s="4" customFormat="1" customHeight="1" spans="1:18">
      <c r="A168" s="44">
        <v>164</v>
      </c>
      <c r="B168" s="72" t="s">
        <v>501</v>
      </c>
      <c r="C168" s="47" t="s">
        <v>502</v>
      </c>
      <c r="D168" s="48" t="s">
        <v>430</v>
      </c>
      <c r="E168" s="65" t="s">
        <v>503</v>
      </c>
      <c r="F168" s="57" t="e">
        <f>VLOOKUP(B168,火炬统计企业统计人员奖励!$B$4:$E$155,5,0)</f>
        <v>#REF!</v>
      </c>
      <c r="G168" s="73"/>
      <c r="H168" s="74"/>
      <c r="I168" s="77"/>
      <c r="J168" s="73"/>
      <c r="K168" s="58" t="e">
        <f>VLOOKUP(B168,火炬统计企业统计人员奖励!$B$4:$E$155,6,0)</f>
        <v>#REF!</v>
      </c>
      <c r="L168" s="58" t="e">
        <f>VLOOKUP(B168,火炬统计企业统计人员奖励!$B$4:$E$155,7,0)</f>
        <v>#REF!</v>
      </c>
      <c r="M168" s="58" t="e">
        <f>VLOOKUP(B168,火炬统计企业统计人员奖励!$B$4:$E$155,8,0)</f>
        <v>#REF!</v>
      </c>
      <c r="N168" s="58" t="e">
        <f>VLOOKUP(B168,火炬统计企业统计人员奖励!$B$4:$E$155,9,0)</f>
        <v>#REF!</v>
      </c>
      <c r="O168" s="3" t="e">
        <f>VLOOKUP(B168,火炬统计企业统计人员奖励!$B$4:$E$155,10,0)</f>
        <v>#REF!</v>
      </c>
      <c r="P168" s="3" t="e">
        <f t="shared" si="8"/>
        <v>#REF!</v>
      </c>
      <c r="Q168" s="3" t="str">
        <f>VLOOKUP(B168,火炬统计企业统计人员奖励!$B$4:$E$155,3,0)</f>
        <v>浈江园</v>
      </c>
      <c r="R168" s="3" t="b">
        <f t="shared" si="9"/>
        <v>1</v>
      </c>
    </row>
  </sheetData>
  <autoFilter ref="A4:R168">
    <extLst/>
  </autoFilter>
  <mergeCells count="7">
    <mergeCell ref="A2:J2"/>
    <mergeCell ref="F3:J3"/>
    <mergeCell ref="A3:A4"/>
    <mergeCell ref="B3:B4"/>
    <mergeCell ref="C3:C4"/>
    <mergeCell ref="D3:D4"/>
    <mergeCell ref="E3:E4"/>
  </mergeCells>
  <conditionalFormatting sqref="C26">
    <cfRule type="duplicateValues" dxfId="0" priority="9"/>
  </conditionalFormatting>
  <conditionalFormatting sqref="E26">
    <cfRule type="duplicateValues" dxfId="0" priority="10"/>
  </conditionalFormatting>
  <conditionalFormatting sqref="E34">
    <cfRule type="duplicateValues" dxfId="0" priority="7"/>
  </conditionalFormatting>
  <conditionalFormatting sqref="E40">
    <cfRule type="duplicateValues" dxfId="0" priority="4"/>
  </conditionalFormatting>
  <conditionalFormatting sqref="E88">
    <cfRule type="duplicateValues" dxfId="0" priority="3"/>
  </conditionalFormatting>
  <conditionalFormatting sqref="E144">
    <cfRule type="duplicateValues" dxfId="0" priority="2"/>
  </conditionalFormatting>
  <conditionalFormatting sqref="E5:E25">
    <cfRule type="duplicateValues" dxfId="0" priority="11"/>
  </conditionalFormatting>
  <conditionalFormatting sqref="E27:E28">
    <cfRule type="duplicateValues" dxfId="0" priority="8"/>
  </conditionalFormatting>
  <conditionalFormatting sqref="E35:E36">
    <cfRule type="duplicateValues" dxfId="0" priority="6"/>
  </conditionalFormatting>
  <conditionalFormatting sqref="E37:E39">
    <cfRule type="duplicateValues" dxfId="0" priority="5"/>
  </conditionalFormatting>
  <pageMargins left="0.748031496062992" right="0.748031496062992" top="0.984251968503937" bottom="0.984251968503937" header="0.511811023622047" footer="0.511811023622047"/>
  <pageSetup paperSize="9" scale="33" firstPageNumber="31" orientation="portrait" useFirstPageNumber="1"/>
  <headerFooter>
    <oddFooter>&amp;C&amp;P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6"/>
  <sheetViews>
    <sheetView tabSelected="1" workbookViewId="0">
      <pane xSplit="3" ySplit="2" topLeftCell="H38" activePane="bottomRight" state="frozen"/>
      <selection/>
      <selection pane="topRight"/>
      <selection pane="bottomLeft"/>
      <selection pane="bottomRight" activeCell="C38" sqref="C38"/>
    </sheetView>
  </sheetViews>
  <sheetFormatPr defaultColWidth="9" defaultRowHeight="14.25"/>
  <cols>
    <col min="1" max="1" width="6.625" style="26" customWidth="1"/>
    <col min="2" max="2" width="13.625" style="27" customWidth="1"/>
    <col min="3" max="3" width="18" style="28" customWidth="1"/>
    <col min="17" max="17" width="10.625"/>
  </cols>
  <sheetData>
    <row r="1" ht="45" customHeight="1" spans="1:17">
      <c r="A1" s="29" t="s">
        <v>504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="25" customFormat="1" ht="94.5" spans="1:17">
      <c r="A2" s="31" t="s">
        <v>2</v>
      </c>
      <c r="B2" s="31" t="s">
        <v>3</v>
      </c>
      <c r="C2" s="31" t="s">
        <v>4</v>
      </c>
      <c r="D2" s="31" t="s">
        <v>505</v>
      </c>
      <c r="E2" s="31" t="s">
        <v>506</v>
      </c>
      <c r="F2" s="31" t="s">
        <v>507</v>
      </c>
      <c r="G2" s="31" t="s">
        <v>508</v>
      </c>
      <c r="H2" s="31" t="s">
        <v>509</v>
      </c>
      <c r="I2" s="31" t="s">
        <v>510</v>
      </c>
      <c r="J2" s="31" t="s">
        <v>511</v>
      </c>
      <c r="K2" s="31" t="s">
        <v>512</v>
      </c>
      <c r="L2" s="31" t="s">
        <v>513</v>
      </c>
      <c r="M2" s="31" t="s">
        <v>514</v>
      </c>
      <c r="N2" s="31" t="s">
        <v>515</v>
      </c>
      <c r="O2" s="31" t="s">
        <v>516</v>
      </c>
      <c r="P2" s="31" t="s">
        <v>517</v>
      </c>
      <c r="Q2" s="31" t="s">
        <v>518</v>
      </c>
    </row>
    <row r="3" ht="28.5" spans="1:17">
      <c r="A3" s="26">
        <v>1</v>
      </c>
      <c r="B3" s="27" t="s">
        <v>294</v>
      </c>
      <c r="C3" s="28" t="s">
        <v>295</v>
      </c>
      <c r="D3" s="32">
        <v>5</v>
      </c>
      <c r="E3" s="32"/>
      <c r="F3" s="32"/>
      <c r="G3" s="32"/>
      <c r="H3" s="32"/>
      <c r="I3" s="32">
        <v>0.5</v>
      </c>
      <c r="J3" s="32"/>
      <c r="K3" s="32"/>
      <c r="L3" s="32"/>
      <c r="M3" s="32"/>
      <c r="N3" s="32"/>
      <c r="O3" s="32"/>
      <c r="P3" s="32"/>
      <c r="Q3" s="35">
        <v>5.5</v>
      </c>
    </row>
    <row r="4" ht="28.5" spans="1:17">
      <c r="A4" s="26">
        <v>2</v>
      </c>
      <c r="B4" s="27" t="s">
        <v>288</v>
      </c>
      <c r="C4" s="28" t="s">
        <v>289</v>
      </c>
      <c r="D4" s="32">
        <v>5</v>
      </c>
      <c r="E4" s="32"/>
      <c r="F4" s="32"/>
      <c r="G4" s="32"/>
      <c r="H4" s="32"/>
      <c r="I4" s="32">
        <v>0.5</v>
      </c>
      <c r="J4" s="32"/>
      <c r="K4" s="32"/>
      <c r="L4" s="32"/>
      <c r="M4" s="32">
        <v>4.3125</v>
      </c>
      <c r="N4" s="32"/>
      <c r="O4" s="32"/>
      <c r="P4" s="32"/>
      <c r="Q4" s="35">
        <v>9.8125</v>
      </c>
    </row>
    <row r="5" ht="28.5" spans="1:17">
      <c r="A5" s="26">
        <v>3</v>
      </c>
      <c r="B5" s="27" t="s">
        <v>285</v>
      </c>
      <c r="C5" s="28" t="s">
        <v>286</v>
      </c>
      <c r="D5" s="32">
        <v>5</v>
      </c>
      <c r="E5" s="32"/>
      <c r="F5" s="32"/>
      <c r="G5" s="32"/>
      <c r="H5" s="32">
        <v>5</v>
      </c>
      <c r="I5" s="32">
        <v>0.5</v>
      </c>
      <c r="J5" s="32"/>
      <c r="K5" s="32">
        <v>10</v>
      </c>
      <c r="L5" s="32"/>
      <c r="M5" s="32"/>
      <c r="N5" s="32"/>
      <c r="O5" s="32"/>
      <c r="P5" s="32">
        <v>1.1356</v>
      </c>
      <c r="Q5" s="35">
        <v>21.6356</v>
      </c>
    </row>
    <row r="6" ht="28.5" spans="1:17">
      <c r="A6" s="26">
        <v>4</v>
      </c>
      <c r="B6" s="27" t="s">
        <v>333</v>
      </c>
      <c r="C6" s="28" t="s">
        <v>334</v>
      </c>
      <c r="D6" s="32">
        <v>5</v>
      </c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5">
        <v>5</v>
      </c>
    </row>
    <row r="7" ht="28.5" spans="1:17">
      <c r="A7" s="26">
        <v>5</v>
      </c>
      <c r="B7" s="27" t="s">
        <v>318</v>
      </c>
      <c r="C7" s="28" t="s">
        <v>319</v>
      </c>
      <c r="D7" s="32">
        <v>5</v>
      </c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5">
        <v>5</v>
      </c>
    </row>
    <row r="8" ht="28.5" spans="1:17">
      <c r="A8" s="26">
        <v>6</v>
      </c>
      <c r="B8" s="27" t="s">
        <v>218</v>
      </c>
      <c r="C8" s="28" t="s">
        <v>219</v>
      </c>
      <c r="D8" s="32">
        <v>5</v>
      </c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5">
        <v>5</v>
      </c>
    </row>
    <row r="9" ht="28.5" spans="1:17">
      <c r="A9" s="26">
        <v>7</v>
      </c>
      <c r="B9" s="27" t="s">
        <v>150</v>
      </c>
      <c r="C9" s="28" t="s">
        <v>151</v>
      </c>
      <c r="D9" s="32">
        <v>5</v>
      </c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5">
        <v>5</v>
      </c>
    </row>
    <row r="10" ht="28.5" spans="1:17">
      <c r="A10" s="26">
        <v>8</v>
      </c>
      <c r="B10" s="27" t="s">
        <v>153</v>
      </c>
      <c r="C10" s="28" t="s">
        <v>154</v>
      </c>
      <c r="D10" s="32">
        <v>5</v>
      </c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5">
        <v>5</v>
      </c>
    </row>
    <row r="11" ht="28.5" spans="1:17">
      <c r="A11" s="26">
        <v>9</v>
      </c>
      <c r="B11" s="27" t="s">
        <v>186</v>
      </c>
      <c r="C11" s="28" t="s">
        <v>187</v>
      </c>
      <c r="D11" s="32">
        <v>5</v>
      </c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5">
        <v>5</v>
      </c>
    </row>
    <row r="12" ht="28.5" spans="1:17">
      <c r="A12" s="26">
        <v>10</v>
      </c>
      <c r="B12" s="27" t="s">
        <v>197</v>
      </c>
      <c r="C12" s="28" t="s">
        <v>198</v>
      </c>
      <c r="D12" s="32">
        <v>5</v>
      </c>
      <c r="E12" s="32"/>
      <c r="F12" s="32"/>
      <c r="G12" s="32"/>
      <c r="H12" s="32"/>
      <c r="I12" s="32"/>
      <c r="J12" s="32"/>
      <c r="K12" s="32">
        <v>5.6008</v>
      </c>
      <c r="L12" s="32"/>
      <c r="M12" s="32"/>
      <c r="N12" s="32"/>
      <c r="O12" s="32"/>
      <c r="P12" s="32"/>
      <c r="Q12" s="35">
        <v>10.6008</v>
      </c>
    </row>
    <row r="13" ht="28.5" spans="1:17">
      <c r="A13" s="26">
        <v>11</v>
      </c>
      <c r="B13" s="27" t="s">
        <v>200</v>
      </c>
      <c r="C13" s="28" t="s">
        <v>201</v>
      </c>
      <c r="D13" s="32">
        <v>5</v>
      </c>
      <c r="E13" s="32"/>
      <c r="F13" s="32">
        <v>10</v>
      </c>
      <c r="G13" s="32"/>
      <c r="H13" s="32"/>
      <c r="I13" s="32"/>
      <c r="J13" s="32"/>
      <c r="K13" s="32"/>
      <c r="L13" s="32"/>
      <c r="M13" s="32">
        <v>2.5575</v>
      </c>
      <c r="N13" s="32"/>
      <c r="O13" s="32"/>
      <c r="P13" s="32"/>
      <c r="Q13" s="35">
        <v>17.5575</v>
      </c>
    </row>
    <row r="14" ht="28.5" spans="1:17">
      <c r="A14" s="26">
        <v>12</v>
      </c>
      <c r="B14" s="27" t="s">
        <v>135</v>
      </c>
      <c r="C14" s="28" t="s">
        <v>136</v>
      </c>
      <c r="D14" s="32">
        <v>5</v>
      </c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5">
        <v>5</v>
      </c>
    </row>
    <row r="15" ht="28.5" spans="1:17">
      <c r="A15" s="26">
        <v>13</v>
      </c>
      <c r="B15" s="27" t="s">
        <v>123</v>
      </c>
      <c r="C15" s="28" t="s">
        <v>124</v>
      </c>
      <c r="D15" s="32">
        <v>5</v>
      </c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5">
        <v>5</v>
      </c>
    </row>
    <row r="16" ht="28.5" spans="1:17">
      <c r="A16" s="26">
        <v>14</v>
      </c>
      <c r="B16" s="27" t="s">
        <v>111</v>
      </c>
      <c r="C16" s="28" t="s">
        <v>112</v>
      </c>
      <c r="D16" s="32">
        <v>5</v>
      </c>
      <c r="E16" s="32"/>
      <c r="F16" s="32"/>
      <c r="G16" s="32">
        <v>12</v>
      </c>
      <c r="H16" s="32"/>
      <c r="I16" s="32">
        <v>0.5</v>
      </c>
      <c r="J16" s="32"/>
      <c r="K16" s="32"/>
      <c r="L16" s="32"/>
      <c r="M16" s="32"/>
      <c r="N16" s="32"/>
      <c r="O16" s="32">
        <v>20</v>
      </c>
      <c r="P16" s="32"/>
      <c r="Q16" s="35">
        <v>37.5</v>
      </c>
    </row>
    <row r="17" ht="28.5" spans="1:17">
      <c r="A17" s="26">
        <v>15</v>
      </c>
      <c r="B17" s="27" t="s">
        <v>162</v>
      </c>
      <c r="C17" s="28" t="s">
        <v>163</v>
      </c>
      <c r="D17" s="32">
        <v>5</v>
      </c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5">
        <v>5</v>
      </c>
    </row>
    <row r="18" ht="28.5" spans="1:17">
      <c r="A18" s="26">
        <v>16</v>
      </c>
      <c r="B18" s="27" t="s">
        <v>212</v>
      </c>
      <c r="C18" s="28" t="s">
        <v>213</v>
      </c>
      <c r="D18" s="32">
        <v>5</v>
      </c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5">
        <v>5</v>
      </c>
    </row>
    <row r="19" ht="28.5" spans="1:17">
      <c r="A19" s="26">
        <v>17</v>
      </c>
      <c r="B19" s="27" t="s">
        <v>138</v>
      </c>
      <c r="C19" s="28" t="s">
        <v>139</v>
      </c>
      <c r="D19" s="32">
        <v>5</v>
      </c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5">
        <v>5</v>
      </c>
    </row>
    <row r="20" ht="28.5" spans="1:17">
      <c r="A20" s="26">
        <v>18</v>
      </c>
      <c r="B20" s="27" t="s">
        <v>177</v>
      </c>
      <c r="C20" s="28" t="s">
        <v>178</v>
      </c>
      <c r="D20" s="32">
        <v>5</v>
      </c>
      <c r="E20" s="32"/>
      <c r="F20" s="32"/>
      <c r="G20" s="32"/>
      <c r="H20" s="32"/>
      <c r="I20" s="32">
        <v>0.5</v>
      </c>
      <c r="J20" s="32"/>
      <c r="K20" s="32">
        <v>6.56</v>
      </c>
      <c r="L20" s="32"/>
      <c r="M20" s="32"/>
      <c r="N20" s="32"/>
      <c r="O20" s="32"/>
      <c r="P20" s="32">
        <v>0.44</v>
      </c>
      <c r="Q20" s="35">
        <v>12.5</v>
      </c>
    </row>
    <row r="21" ht="28.5" spans="1:17">
      <c r="A21" s="26">
        <v>19</v>
      </c>
      <c r="B21" s="27" t="s">
        <v>192</v>
      </c>
      <c r="C21" s="28" t="s">
        <v>193</v>
      </c>
      <c r="D21" s="32">
        <v>5</v>
      </c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5">
        <v>5</v>
      </c>
    </row>
    <row r="22" ht="28.5" spans="1:17">
      <c r="A22" s="26">
        <v>20</v>
      </c>
      <c r="B22" s="27" t="s">
        <v>189</v>
      </c>
      <c r="C22" s="28" t="s">
        <v>190</v>
      </c>
      <c r="D22" s="32">
        <v>5</v>
      </c>
      <c r="E22" s="32"/>
      <c r="F22" s="32"/>
      <c r="G22" s="32"/>
      <c r="H22" s="32"/>
      <c r="I22" s="32">
        <v>0.5</v>
      </c>
      <c r="J22" s="32"/>
      <c r="K22" s="32">
        <v>8.677</v>
      </c>
      <c r="L22" s="32"/>
      <c r="M22" s="32"/>
      <c r="N22" s="32"/>
      <c r="O22" s="32"/>
      <c r="P22" s="32"/>
      <c r="Q22" s="35">
        <v>14.177</v>
      </c>
    </row>
    <row r="23" ht="28.5" spans="1:17">
      <c r="A23" s="26">
        <v>21</v>
      </c>
      <c r="B23" s="27" t="s">
        <v>147</v>
      </c>
      <c r="C23" s="28" t="s">
        <v>148</v>
      </c>
      <c r="D23" s="32">
        <v>5</v>
      </c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5">
        <v>5</v>
      </c>
    </row>
    <row r="24" ht="28.5" spans="1:17">
      <c r="A24" s="26">
        <v>22</v>
      </c>
      <c r="B24" s="27" t="s">
        <v>215</v>
      </c>
      <c r="C24" s="28" t="s">
        <v>216</v>
      </c>
      <c r="D24" s="32">
        <v>5</v>
      </c>
      <c r="E24" s="32"/>
      <c r="F24" s="32"/>
      <c r="G24" s="32"/>
      <c r="H24" s="32"/>
      <c r="I24" s="32">
        <v>0.5</v>
      </c>
      <c r="J24" s="32"/>
      <c r="K24" s="32"/>
      <c r="L24" s="32"/>
      <c r="M24" s="32"/>
      <c r="N24" s="32"/>
      <c r="O24" s="32"/>
      <c r="P24" s="32"/>
      <c r="Q24" s="35">
        <v>5.5</v>
      </c>
    </row>
    <row r="25" ht="28.5" spans="1:17">
      <c r="A25" s="26">
        <v>23</v>
      </c>
      <c r="B25" s="27" t="s">
        <v>340</v>
      </c>
      <c r="C25" s="28" t="s">
        <v>341</v>
      </c>
      <c r="D25" s="32"/>
      <c r="E25" s="32"/>
      <c r="F25" s="32"/>
      <c r="G25" s="32"/>
      <c r="H25" s="32"/>
      <c r="I25" s="32">
        <v>0.5</v>
      </c>
      <c r="J25" s="32"/>
      <c r="K25" s="32"/>
      <c r="L25" s="32"/>
      <c r="M25" s="32"/>
      <c r="N25" s="32"/>
      <c r="O25" s="32"/>
      <c r="P25" s="32"/>
      <c r="Q25" s="35">
        <v>0.5</v>
      </c>
    </row>
    <row r="26" ht="28.5" spans="1:17">
      <c r="A26" s="26">
        <v>24</v>
      </c>
      <c r="B26" s="27" t="s">
        <v>90</v>
      </c>
      <c r="C26" s="28" t="s">
        <v>91</v>
      </c>
      <c r="D26" s="32"/>
      <c r="E26" s="32"/>
      <c r="F26" s="32"/>
      <c r="G26" s="32"/>
      <c r="H26" s="32"/>
      <c r="I26" s="32">
        <v>2.5</v>
      </c>
      <c r="J26" s="32"/>
      <c r="K26" s="32"/>
      <c r="L26" s="32"/>
      <c r="M26" s="32"/>
      <c r="N26" s="32"/>
      <c r="O26" s="32">
        <v>10</v>
      </c>
      <c r="P26" s="32"/>
      <c r="Q26" s="35">
        <v>12.5</v>
      </c>
    </row>
    <row r="27" ht="28.5" spans="1:17">
      <c r="A27" s="26">
        <v>25</v>
      </c>
      <c r="B27" s="27" t="s">
        <v>358</v>
      </c>
      <c r="C27" s="28" t="s">
        <v>359</v>
      </c>
      <c r="D27" s="32"/>
      <c r="E27" s="32">
        <v>15</v>
      </c>
      <c r="F27" s="32"/>
      <c r="G27" s="32"/>
      <c r="H27" s="32"/>
      <c r="I27" s="32">
        <v>0.5</v>
      </c>
      <c r="J27" s="32"/>
      <c r="K27" s="32">
        <v>10</v>
      </c>
      <c r="L27" s="32"/>
      <c r="M27" s="32"/>
      <c r="N27" s="32"/>
      <c r="O27" s="32"/>
      <c r="P27" s="32"/>
      <c r="Q27" s="35">
        <v>25.5</v>
      </c>
    </row>
    <row r="28" ht="28.5" spans="1:17">
      <c r="A28" s="26">
        <v>26</v>
      </c>
      <c r="B28" s="27" t="s">
        <v>519</v>
      </c>
      <c r="C28" s="28" t="s">
        <v>520</v>
      </c>
      <c r="D28" s="32"/>
      <c r="E28" s="32"/>
      <c r="F28" s="32"/>
      <c r="G28" s="32"/>
      <c r="H28" s="32"/>
      <c r="I28" s="32">
        <v>1</v>
      </c>
      <c r="J28" s="32"/>
      <c r="K28" s="32"/>
      <c r="L28" s="32"/>
      <c r="M28" s="32"/>
      <c r="N28" s="32"/>
      <c r="O28" s="32"/>
      <c r="P28" s="32"/>
      <c r="Q28" s="35">
        <v>1</v>
      </c>
    </row>
    <row r="29" ht="28.5" spans="1:17">
      <c r="A29" s="26">
        <v>27</v>
      </c>
      <c r="B29" s="27" t="s">
        <v>238</v>
      </c>
      <c r="C29" s="28" t="s">
        <v>239</v>
      </c>
      <c r="D29" s="32"/>
      <c r="E29" s="32"/>
      <c r="F29" s="32"/>
      <c r="G29" s="32"/>
      <c r="H29" s="32"/>
      <c r="I29" s="32">
        <v>0.5</v>
      </c>
      <c r="J29" s="32"/>
      <c r="K29" s="32"/>
      <c r="L29" s="32"/>
      <c r="M29" s="32"/>
      <c r="N29" s="32"/>
      <c r="O29" s="32"/>
      <c r="P29" s="32"/>
      <c r="Q29" s="35">
        <v>0.5</v>
      </c>
    </row>
    <row r="30" ht="28.5" spans="1:17">
      <c r="A30" s="26">
        <v>28</v>
      </c>
      <c r="B30" s="27" t="s">
        <v>335</v>
      </c>
      <c r="C30" s="28" t="s">
        <v>336</v>
      </c>
      <c r="D30" s="32"/>
      <c r="E30" s="32"/>
      <c r="F30" s="32"/>
      <c r="G30" s="32"/>
      <c r="H30" s="32"/>
      <c r="I30" s="32">
        <v>0.5</v>
      </c>
      <c r="J30" s="32"/>
      <c r="K30" s="32">
        <v>6.9854</v>
      </c>
      <c r="L30" s="32"/>
      <c r="M30" s="32">
        <v>0.364</v>
      </c>
      <c r="N30" s="32"/>
      <c r="O30" s="32"/>
      <c r="P30" s="32"/>
      <c r="Q30" s="35">
        <v>7.8494</v>
      </c>
    </row>
    <row r="31" ht="28.5" spans="1:17">
      <c r="A31" s="26">
        <v>29</v>
      </c>
      <c r="B31" s="27" t="s">
        <v>297</v>
      </c>
      <c r="C31" s="28" t="s">
        <v>298</v>
      </c>
      <c r="D31" s="32"/>
      <c r="E31" s="32"/>
      <c r="F31" s="32"/>
      <c r="G31" s="32"/>
      <c r="H31" s="32"/>
      <c r="I31" s="32">
        <v>0.5</v>
      </c>
      <c r="J31" s="32"/>
      <c r="K31" s="32"/>
      <c r="L31" s="32"/>
      <c r="M31" s="32"/>
      <c r="N31" s="32"/>
      <c r="O31" s="32"/>
      <c r="P31" s="32"/>
      <c r="Q31" s="35">
        <v>0.5</v>
      </c>
    </row>
    <row r="32" ht="28.5" spans="1:17">
      <c r="A32" s="26">
        <v>30</v>
      </c>
      <c r="B32" s="27" t="s">
        <v>343</v>
      </c>
      <c r="C32" s="28" t="s">
        <v>521</v>
      </c>
      <c r="D32" s="32"/>
      <c r="E32" s="32"/>
      <c r="F32" s="32"/>
      <c r="G32" s="32"/>
      <c r="H32" s="32"/>
      <c r="I32" s="32"/>
      <c r="J32" s="32"/>
      <c r="K32" s="32">
        <v>10</v>
      </c>
      <c r="L32" s="32"/>
      <c r="M32" s="32">
        <v>1.9089</v>
      </c>
      <c r="N32" s="32"/>
      <c r="O32" s="32"/>
      <c r="P32" s="32"/>
      <c r="Q32" s="35">
        <v>11.9089</v>
      </c>
    </row>
    <row r="33" ht="28.5" spans="1:17">
      <c r="A33" s="26">
        <v>31</v>
      </c>
      <c r="B33" s="27" t="s">
        <v>194</v>
      </c>
      <c r="C33" s="28" t="s">
        <v>195</v>
      </c>
      <c r="D33" s="32"/>
      <c r="E33" s="32"/>
      <c r="F33" s="32">
        <v>20</v>
      </c>
      <c r="G33" s="32"/>
      <c r="H33" s="32"/>
      <c r="I33" s="32">
        <v>0.5</v>
      </c>
      <c r="J33" s="32"/>
      <c r="K33" s="32">
        <v>10</v>
      </c>
      <c r="L33" s="32"/>
      <c r="M33" s="32">
        <v>3.3945</v>
      </c>
      <c r="N33" s="32"/>
      <c r="O33" s="32">
        <v>5</v>
      </c>
      <c r="P33" s="32"/>
      <c r="Q33" s="35">
        <v>38.8945</v>
      </c>
    </row>
    <row r="34" ht="28.5" spans="1:17">
      <c r="A34" s="26">
        <v>32</v>
      </c>
      <c r="B34" s="27" t="s">
        <v>355</v>
      </c>
      <c r="C34" s="28" t="s">
        <v>356</v>
      </c>
      <c r="D34" s="32"/>
      <c r="E34" s="32"/>
      <c r="F34" s="32"/>
      <c r="G34" s="32"/>
      <c r="H34" s="32">
        <v>10</v>
      </c>
      <c r="I34" s="32">
        <v>0.5</v>
      </c>
      <c r="J34" s="32"/>
      <c r="K34" s="32">
        <v>10</v>
      </c>
      <c r="L34" s="32"/>
      <c r="M34" s="32">
        <v>4.5301</v>
      </c>
      <c r="N34" s="32"/>
      <c r="O34" s="32"/>
      <c r="P34" s="32">
        <v>1.6079</v>
      </c>
      <c r="Q34" s="35">
        <v>26.638</v>
      </c>
    </row>
    <row r="35" ht="28.5" spans="1:17">
      <c r="A35" s="26">
        <v>33</v>
      </c>
      <c r="B35" s="27" t="s">
        <v>209</v>
      </c>
      <c r="C35" s="28" t="s">
        <v>210</v>
      </c>
      <c r="D35" s="32"/>
      <c r="E35" s="32"/>
      <c r="F35" s="32"/>
      <c r="G35" s="32"/>
      <c r="H35" s="32"/>
      <c r="I35" s="32"/>
      <c r="J35" s="32"/>
      <c r="K35" s="32"/>
      <c r="L35" s="32"/>
      <c r="M35" s="32">
        <v>2.1387</v>
      </c>
      <c r="N35" s="32"/>
      <c r="O35" s="32"/>
      <c r="P35" s="32">
        <v>0.329</v>
      </c>
      <c r="Q35" s="35">
        <v>2.4677</v>
      </c>
    </row>
    <row r="36" ht="28.5" spans="1:17">
      <c r="A36" s="26">
        <v>34</v>
      </c>
      <c r="B36" s="27" t="s">
        <v>156</v>
      </c>
      <c r="C36" s="28" t="s">
        <v>157</v>
      </c>
      <c r="D36" s="32"/>
      <c r="E36" s="32"/>
      <c r="F36" s="32"/>
      <c r="G36" s="32"/>
      <c r="H36" s="32"/>
      <c r="I36" s="32"/>
      <c r="J36" s="32">
        <v>2</v>
      </c>
      <c r="K36" s="32"/>
      <c r="L36" s="32"/>
      <c r="M36" s="32"/>
      <c r="N36" s="32"/>
      <c r="O36" s="32"/>
      <c r="P36" s="32">
        <v>7.2842</v>
      </c>
      <c r="Q36" s="35">
        <v>9.2842</v>
      </c>
    </row>
    <row r="37" ht="28.5" spans="1:17">
      <c r="A37" s="26">
        <v>35</v>
      </c>
      <c r="B37" s="27" t="s">
        <v>93</v>
      </c>
      <c r="C37" s="28" t="s">
        <v>94</v>
      </c>
      <c r="D37" s="32"/>
      <c r="E37" s="32"/>
      <c r="F37" s="32"/>
      <c r="G37" s="32"/>
      <c r="H37" s="32"/>
      <c r="I37" s="32">
        <v>1.5</v>
      </c>
      <c r="J37" s="32"/>
      <c r="K37" s="32"/>
      <c r="L37" s="32"/>
      <c r="M37" s="32"/>
      <c r="N37" s="32"/>
      <c r="O37" s="32"/>
      <c r="P37" s="32"/>
      <c r="Q37" s="35">
        <v>1.5</v>
      </c>
    </row>
    <row r="38" ht="57" spans="1:17">
      <c r="A38" s="26">
        <v>36</v>
      </c>
      <c r="B38" s="27" t="s">
        <v>361</v>
      </c>
      <c r="C38" s="28" t="s">
        <v>522</v>
      </c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>
        <v>1.2173</v>
      </c>
      <c r="Q38" s="35">
        <v>1.2173</v>
      </c>
    </row>
    <row r="39" ht="28.5" spans="1:17">
      <c r="A39" s="26">
        <v>37</v>
      </c>
      <c r="B39" s="27" t="s">
        <v>233</v>
      </c>
      <c r="C39" s="28" t="s">
        <v>234</v>
      </c>
      <c r="D39" s="32"/>
      <c r="E39" s="32"/>
      <c r="F39" s="32"/>
      <c r="G39" s="32"/>
      <c r="H39" s="32"/>
      <c r="I39" s="32">
        <v>1</v>
      </c>
      <c r="J39" s="32"/>
      <c r="K39" s="32"/>
      <c r="L39" s="32"/>
      <c r="M39" s="32"/>
      <c r="N39" s="32"/>
      <c r="O39" s="32">
        <v>10</v>
      </c>
      <c r="P39" s="32">
        <v>0.1804</v>
      </c>
      <c r="Q39" s="35">
        <v>11.1804</v>
      </c>
    </row>
    <row r="40" ht="28.5" spans="1:17">
      <c r="A40" s="26">
        <v>38</v>
      </c>
      <c r="B40" s="27" t="s">
        <v>159</v>
      </c>
      <c r="C40" s="28" t="s">
        <v>160</v>
      </c>
      <c r="D40" s="32"/>
      <c r="E40" s="32"/>
      <c r="F40" s="32"/>
      <c r="G40" s="32"/>
      <c r="H40" s="32"/>
      <c r="I40" s="32"/>
      <c r="J40" s="32"/>
      <c r="K40" s="32"/>
      <c r="L40" s="32"/>
      <c r="M40" s="32">
        <v>4.4589</v>
      </c>
      <c r="N40" s="32"/>
      <c r="O40" s="32"/>
      <c r="P40" s="32"/>
      <c r="Q40" s="35">
        <v>4.4589</v>
      </c>
    </row>
    <row r="41" ht="28.5" spans="1:17">
      <c r="A41" s="26">
        <v>39</v>
      </c>
      <c r="B41" s="27" t="s">
        <v>141</v>
      </c>
      <c r="C41" s="28" t="s">
        <v>142</v>
      </c>
      <c r="D41" s="32"/>
      <c r="E41" s="32"/>
      <c r="F41" s="32"/>
      <c r="G41" s="32"/>
      <c r="H41" s="32">
        <v>5</v>
      </c>
      <c r="I41" s="32">
        <v>2</v>
      </c>
      <c r="J41" s="32"/>
      <c r="K41" s="32"/>
      <c r="L41" s="32"/>
      <c r="M41" s="32"/>
      <c r="N41" s="32">
        <v>4</v>
      </c>
      <c r="O41" s="32"/>
      <c r="P41" s="32">
        <v>0.252</v>
      </c>
      <c r="Q41" s="35">
        <v>11.252</v>
      </c>
    </row>
    <row r="42" ht="28.5" spans="1:17">
      <c r="A42" s="26">
        <v>40</v>
      </c>
      <c r="B42" s="27" t="s">
        <v>96</v>
      </c>
      <c r="C42" s="28" t="s">
        <v>97</v>
      </c>
      <c r="D42" s="32"/>
      <c r="E42" s="32"/>
      <c r="F42" s="32"/>
      <c r="G42" s="32"/>
      <c r="H42" s="32"/>
      <c r="I42" s="32">
        <v>0.5</v>
      </c>
      <c r="J42" s="32"/>
      <c r="K42" s="32"/>
      <c r="L42" s="32"/>
      <c r="M42" s="32"/>
      <c r="N42" s="32"/>
      <c r="O42" s="32"/>
      <c r="P42" s="32"/>
      <c r="Q42" s="35">
        <v>0.5</v>
      </c>
    </row>
    <row r="43" ht="28.5" spans="1:17">
      <c r="A43" s="26">
        <v>41</v>
      </c>
      <c r="B43" s="27" t="s">
        <v>120</v>
      </c>
      <c r="C43" s="28" t="s">
        <v>121</v>
      </c>
      <c r="D43" s="32"/>
      <c r="E43" s="32"/>
      <c r="F43" s="32"/>
      <c r="G43" s="32"/>
      <c r="H43" s="32"/>
      <c r="I43" s="32"/>
      <c r="J43" s="32"/>
      <c r="K43" s="32"/>
      <c r="L43" s="32"/>
      <c r="M43" s="32">
        <v>1.1074</v>
      </c>
      <c r="N43" s="32"/>
      <c r="O43" s="32">
        <v>20</v>
      </c>
      <c r="P43" s="32"/>
      <c r="Q43" s="35">
        <v>21.1074</v>
      </c>
    </row>
    <row r="44" ht="28.5" spans="1:17">
      <c r="A44" s="26">
        <v>42</v>
      </c>
      <c r="B44" s="27" t="s">
        <v>271</v>
      </c>
      <c r="C44" s="28" t="s">
        <v>272</v>
      </c>
      <c r="D44" s="32"/>
      <c r="E44" s="32"/>
      <c r="F44" s="32"/>
      <c r="G44" s="32"/>
      <c r="H44" s="32"/>
      <c r="I44" s="32">
        <v>1.5</v>
      </c>
      <c r="J44" s="32"/>
      <c r="K44" s="32"/>
      <c r="L44" s="32"/>
      <c r="M44" s="32"/>
      <c r="N44" s="32"/>
      <c r="O44" s="32"/>
      <c r="P44" s="32"/>
      <c r="Q44" s="35">
        <v>1.5</v>
      </c>
    </row>
    <row r="45" ht="28.5" spans="1:17">
      <c r="A45" s="26">
        <v>43</v>
      </c>
      <c r="B45" s="27" t="s">
        <v>501</v>
      </c>
      <c r="C45" s="28" t="s">
        <v>502</v>
      </c>
      <c r="D45" s="32">
        <v>5</v>
      </c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5">
        <v>5</v>
      </c>
    </row>
    <row r="46" ht="28.5" spans="1:17">
      <c r="A46" s="26">
        <v>44</v>
      </c>
      <c r="B46" s="27" t="s">
        <v>459</v>
      </c>
      <c r="C46" s="28" t="s">
        <v>523</v>
      </c>
      <c r="D46" s="32">
        <v>5</v>
      </c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5">
        <v>5</v>
      </c>
    </row>
    <row r="47" ht="28.5" spans="1:17">
      <c r="A47" s="26">
        <v>45</v>
      </c>
      <c r="B47" s="27" t="s">
        <v>524</v>
      </c>
      <c r="C47" s="28" t="s">
        <v>472</v>
      </c>
      <c r="D47" s="32">
        <v>5</v>
      </c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5">
        <v>5</v>
      </c>
    </row>
    <row r="48" ht="28.5" spans="1:17">
      <c r="A48" s="26">
        <v>46</v>
      </c>
      <c r="B48" s="27" t="s">
        <v>495</v>
      </c>
      <c r="C48" s="28" t="s">
        <v>496</v>
      </c>
      <c r="D48" s="32">
        <v>5</v>
      </c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>
        <v>5.8909</v>
      </c>
      <c r="Q48" s="35">
        <v>10.8909</v>
      </c>
    </row>
    <row r="49" ht="28.5" spans="1:17">
      <c r="A49" s="26">
        <v>47</v>
      </c>
      <c r="B49" s="27" t="s">
        <v>435</v>
      </c>
      <c r="C49" s="28" t="s">
        <v>436</v>
      </c>
      <c r="D49" s="32">
        <v>5</v>
      </c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5">
        <v>5</v>
      </c>
    </row>
    <row r="50" ht="28.5" spans="1:17">
      <c r="A50" s="26">
        <v>48</v>
      </c>
      <c r="B50" s="27" t="s">
        <v>453</v>
      </c>
      <c r="C50" s="28" t="s">
        <v>454</v>
      </c>
      <c r="D50" s="32">
        <v>5</v>
      </c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>
        <v>0.97</v>
      </c>
      <c r="Q50" s="35">
        <v>5.97</v>
      </c>
    </row>
    <row r="51" ht="28.5" spans="1:17">
      <c r="A51" s="26">
        <v>49</v>
      </c>
      <c r="B51" s="27" t="s">
        <v>486</v>
      </c>
      <c r="C51" s="28" t="s">
        <v>487</v>
      </c>
      <c r="D51" s="32"/>
      <c r="E51" s="32"/>
      <c r="F51" s="32"/>
      <c r="G51" s="32"/>
      <c r="H51" s="32"/>
      <c r="I51" s="32"/>
      <c r="J51" s="32"/>
      <c r="K51" s="32"/>
      <c r="L51" s="32"/>
      <c r="M51" s="32">
        <v>1.519</v>
      </c>
      <c r="N51" s="32"/>
      <c r="O51" s="32"/>
      <c r="P51" s="32"/>
      <c r="Q51" s="35">
        <v>1.519</v>
      </c>
    </row>
    <row r="52" ht="28.5" spans="1:17">
      <c r="A52" s="26">
        <v>50</v>
      </c>
      <c r="B52" s="27" t="s">
        <v>525</v>
      </c>
      <c r="C52" s="28" t="s">
        <v>526</v>
      </c>
      <c r="D52" s="32"/>
      <c r="E52" s="32"/>
      <c r="F52" s="32"/>
      <c r="G52" s="32"/>
      <c r="H52" s="32"/>
      <c r="I52" s="32"/>
      <c r="J52" s="32"/>
      <c r="K52" s="32"/>
      <c r="L52" s="32">
        <v>8</v>
      </c>
      <c r="M52" s="32"/>
      <c r="N52" s="32"/>
      <c r="O52" s="32"/>
      <c r="P52" s="32"/>
      <c r="Q52" s="35">
        <v>8</v>
      </c>
    </row>
    <row r="53" ht="28.5" spans="1:17">
      <c r="A53" s="26">
        <v>51</v>
      </c>
      <c r="B53" s="27" t="s">
        <v>441</v>
      </c>
      <c r="C53" s="28" t="s">
        <v>442</v>
      </c>
      <c r="D53" s="32"/>
      <c r="E53" s="32"/>
      <c r="F53" s="32"/>
      <c r="G53" s="32"/>
      <c r="H53" s="32"/>
      <c r="I53" s="32">
        <v>1.5</v>
      </c>
      <c r="J53" s="32"/>
      <c r="K53" s="32"/>
      <c r="L53" s="32"/>
      <c r="M53" s="32"/>
      <c r="N53" s="32"/>
      <c r="O53" s="32"/>
      <c r="P53" s="32"/>
      <c r="Q53" s="35">
        <v>1.5</v>
      </c>
    </row>
    <row r="54" spans="3:17">
      <c r="C54" s="33" t="s">
        <v>527</v>
      </c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5">
        <v>437.922</v>
      </c>
    </row>
    <row r="55" spans="3:17">
      <c r="C55" s="34" t="s">
        <v>528</v>
      </c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5">
        <v>12.16</v>
      </c>
    </row>
    <row r="56" spans="3:17">
      <c r="C56" s="34" t="s">
        <v>529</v>
      </c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5">
        <f>SUM(Q54:Q55)</f>
        <v>450.082</v>
      </c>
    </row>
  </sheetData>
  <autoFilter ref="A1:Q54">
    <extLst/>
  </autoFilter>
  <mergeCells count="1">
    <mergeCell ref="A1:Q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6"/>
  <sheetViews>
    <sheetView view="pageBreakPreview" zoomScaleNormal="100" zoomScaleSheetLayoutView="100" workbookViewId="0">
      <pane ySplit="3" topLeftCell="A152" activePane="bottomLeft" state="frozen"/>
      <selection/>
      <selection pane="bottomLeft" activeCell="H9" sqref="H9"/>
    </sheetView>
  </sheetViews>
  <sheetFormatPr defaultColWidth="9" defaultRowHeight="30" customHeight="1" outlineLevelCol="5"/>
  <cols>
    <col min="1" max="1" width="6.66666666666667" style="1" customWidth="1"/>
    <col min="2" max="2" width="19.4583333333333" style="1" customWidth="1"/>
    <col min="3" max="3" width="29.4416666666667" style="1" customWidth="1"/>
    <col min="4" max="4" width="14.8166666666667" style="1" customWidth="1"/>
    <col min="5" max="5" width="10.5" style="1" customWidth="1"/>
    <col min="6" max="6" width="14.25" style="2" customWidth="1"/>
    <col min="7" max="16384" width="9" style="1"/>
  </cols>
  <sheetData>
    <row r="1" s="1" customFormat="1" customHeight="1" spans="6:6">
      <c r="F1" s="2"/>
    </row>
    <row r="2" s="2" customFormat="1" customHeight="1" spans="1:6">
      <c r="A2" s="6" t="s">
        <v>530</v>
      </c>
      <c r="B2" s="6"/>
      <c r="C2" s="6"/>
      <c r="D2" s="6"/>
      <c r="E2" s="6"/>
      <c r="F2" s="6"/>
    </row>
    <row r="3" s="2" customFormat="1" ht="18" customHeight="1" spans="1:6">
      <c r="A3" s="7" t="s">
        <v>2</v>
      </c>
      <c r="B3" s="8" t="s">
        <v>3</v>
      </c>
      <c r="C3" s="8" t="s">
        <v>4</v>
      </c>
      <c r="D3" s="8" t="s">
        <v>5</v>
      </c>
      <c r="E3" s="18" t="s">
        <v>531</v>
      </c>
      <c r="F3" s="19" t="s">
        <v>518</v>
      </c>
    </row>
    <row r="4" s="3" customFormat="1" ht="31.05" customHeight="1" spans="1:6">
      <c r="A4" s="9">
        <v>1</v>
      </c>
      <c r="B4" s="10" t="s">
        <v>171</v>
      </c>
      <c r="C4" s="11" t="s">
        <v>172</v>
      </c>
      <c r="D4" s="12" t="s">
        <v>88</v>
      </c>
      <c r="E4" s="9" t="s">
        <v>173</v>
      </c>
      <c r="F4" s="20">
        <v>0.08</v>
      </c>
    </row>
    <row r="5" s="3" customFormat="1" ht="31.05" customHeight="1" spans="1:6">
      <c r="A5" s="9">
        <v>2</v>
      </c>
      <c r="B5" s="13" t="s">
        <v>80</v>
      </c>
      <c r="C5" s="13" t="s">
        <v>81</v>
      </c>
      <c r="D5" s="12" t="s">
        <v>15</v>
      </c>
      <c r="E5" s="9" t="s">
        <v>82</v>
      </c>
      <c r="F5" s="20">
        <v>0.08</v>
      </c>
    </row>
    <row r="6" s="3" customFormat="1" ht="31.05" customHeight="1" spans="1:6">
      <c r="A6" s="9">
        <v>3</v>
      </c>
      <c r="B6" s="13" t="s">
        <v>62</v>
      </c>
      <c r="C6" s="13" t="s">
        <v>63</v>
      </c>
      <c r="D6" s="12" t="s">
        <v>15</v>
      </c>
      <c r="E6" s="9" t="s">
        <v>64</v>
      </c>
      <c r="F6" s="20">
        <v>0.08</v>
      </c>
    </row>
    <row r="7" s="3" customFormat="1" ht="31.05" customHeight="1" spans="1:6">
      <c r="A7" s="9">
        <v>4</v>
      </c>
      <c r="B7" s="79" t="s">
        <v>383</v>
      </c>
      <c r="C7" s="13" t="s">
        <v>532</v>
      </c>
      <c r="D7" s="12" t="s">
        <v>372</v>
      </c>
      <c r="E7" s="9" t="s">
        <v>385</v>
      </c>
      <c r="F7" s="20">
        <v>0.08</v>
      </c>
    </row>
    <row r="8" s="3" customFormat="1" ht="31.05" customHeight="1" spans="1:6">
      <c r="A8" s="9">
        <v>5</v>
      </c>
      <c r="B8" s="13" t="s">
        <v>68</v>
      </c>
      <c r="C8" s="13" t="s">
        <v>69</v>
      </c>
      <c r="D8" s="12" t="s">
        <v>15</v>
      </c>
      <c r="E8" s="9" t="s">
        <v>70</v>
      </c>
      <c r="F8" s="20">
        <v>0.08</v>
      </c>
    </row>
    <row r="9" s="3" customFormat="1" ht="31.05" customHeight="1" spans="1:6">
      <c r="A9" s="9">
        <v>6</v>
      </c>
      <c r="B9" s="13" t="s">
        <v>370</v>
      </c>
      <c r="C9" s="13" t="s">
        <v>371</v>
      </c>
      <c r="D9" s="12" t="s">
        <v>372</v>
      </c>
      <c r="E9" s="9" t="s">
        <v>373</v>
      </c>
      <c r="F9" s="20">
        <v>0.08</v>
      </c>
    </row>
    <row r="10" s="3" customFormat="1" ht="31.05" customHeight="1" spans="1:6">
      <c r="A10" s="9">
        <v>7</v>
      </c>
      <c r="B10" s="14" t="s">
        <v>215</v>
      </c>
      <c r="C10" s="15" t="s">
        <v>216</v>
      </c>
      <c r="D10" s="16" t="s">
        <v>88</v>
      </c>
      <c r="E10" s="21" t="s">
        <v>217</v>
      </c>
      <c r="F10" s="20">
        <v>0.08</v>
      </c>
    </row>
    <row r="11" s="3" customFormat="1" ht="31.05" customHeight="1" spans="1:6">
      <c r="A11" s="9">
        <v>8</v>
      </c>
      <c r="B11" s="10" t="s">
        <v>102</v>
      </c>
      <c r="C11" s="11" t="s">
        <v>103</v>
      </c>
      <c r="D11" s="12" t="s">
        <v>88</v>
      </c>
      <c r="E11" s="9" t="s">
        <v>104</v>
      </c>
      <c r="F11" s="20">
        <v>0.08</v>
      </c>
    </row>
    <row r="12" s="3" customFormat="1" ht="31.05" customHeight="1" spans="1:6">
      <c r="A12" s="9">
        <v>9</v>
      </c>
      <c r="B12" s="13" t="s">
        <v>26</v>
      </c>
      <c r="C12" s="13" t="s">
        <v>27</v>
      </c>
      <c r="D12" s="12" t="s">
        <v>15</v>
      </c>
      <c r="E12" s="9" t="s">
        <v>28</v>
      </c>
      <c r="F12" s="20">
        <v>0.08</v>
      </c>
    </row>
    <row r="13" s="3" customFormat="1" ht="31.05" customHeight="1" spans="1:6">
      <c r="A13" s="9">
        <v>10</v>
      </c>
      <c r="B13" s="13" t="s">
        <v>386</v>
      </c>
      <c r="C13" s="13" t="s">
        <v>387</v>
      </c>
      <c r="D13" s="12" t="s">
        <v>372</v>
      </c>
      <c r="E13" s="9" t="s">
        <v>388</v>
      </c>
      <c r="F13" s="20">
        <v>0.08</v>
      </c>
    </row>
    <row r="14" s="3" customFormat="1" ht="31.05" customHeight="1" spans="1:6">
      <c r="A14" s="9">
        <v>11</v>
      </c>
      <c r="B14" s="14" t="s">
        <v>230</v>
      </c>
      <c r="C14" s="17" t="s">
        <v>231</v>
      </c>
      <c r="D14" s="16" t="s">
        <v>88</v>
      </c>
      <c r="E14" s="21" t="s">
        <v>232</v>
      </c>
      <c r="F14" s="20">
        <v>0.08</v>
      </c>
    </row>
    <row r="15" s="3" customFormat="1" ht="31.05" customHeight="1" spans="1:6">
      <c r="A15" s="9">
        <v>12</v>
      </c>
      <c r="B15" s="13" t="s">
        <v>56</v>
      </c>
      <c r="C15" s="13" t="s">
        <v>57</v>
      </c>
      <c r="D15" s="12" t="s">
        <v>15</v>
      </c>
      <c r="E15" s="9" t="s">
        <v>58</v>
      </c>
      <c r="F15" s="20">
        <v>0.08</v>
      </c>
    </row>
    <row r="16" s="3" customFormat="1" ht="31.05" customHeight="1" spans="1:6">
      <c r="A16" s="9">
        <v>13</v>
      </c>
      <c r="B16" s="10" t="s">
        <v>114</v>
      </c>
      <c r="C16" s="11" t="s">
        <v>115</v>
      </c>
      <c r="D16" s="12" t="s">
        <v>88</v>
      </c>
      <c r="E16" s="9" t="s">
        <v>116</v>
      </c>
      <c r="F16" s="20">
        <v>0.08</v>
      </c>
    </row>
    <row r="17" s="3" customFormat="1" ht="31.05" customHeight="1" spans="1:6">
      <c r="A17" s="9">
        <v>14</v>
      </c>
      <c r="B17" s="13" t="s">
        <v>29</v>
      </c>
      <c r="C17" s="13" t="s">
        <v>30</v>
      </c>
      <c r="D17" s="12" t="s">
        <v>15</v>
      </c>
      <c r="E17" s="9" t="s">
        <v>31</v>
      </c>
      <c r="F17" s="20">
        <v>0.08</v>
      </c>
    </row>
    <row r="18" s="3" customFormat="1" ht="31.05" customHeight="1" spans="1:6">
      <c r="A18" s="9">
        <v>15</v>
      </c>
      <c r="B18" s="13" t="s">
        <v>349</v>
      </c>
      <c r="C18" s="13" t="s">
        <v>350</v>
      </c>
      <c r="D18" s="12" t="s">
        <v>88</v>
      </c>
      <c r="E18" s="9" t="s">
        <v>351</v>
      </c>
      <c r="F18" s="20">
        <v>0.08</v>
      </c>
    </row>
    <row r="19" s="3" customFormat="1" ht="31.05" customHeight="1" spans="1:6">
      <c r="A19" s="9">
        <v>16</v>
      </c>
      <c r="B19" s="13" t="s">
        <v>23</v>
      </c>
      <c r="C19" s="13" t="s">
        <v>24</v>
      </c>
      <c r="D19" s="12" t="s">
        <v>15</v>
      </c>
      <c r="E19" s="9" t="s">
        <v>25</v>
      </c>
      <c r="F19" s="20">
        <v>0.08</v>
      </c>
    </row>
    <row r="20" s="3" customFormat="1" ht="31.05" customHeight="1" spans="1:6">
      <c r="A20" s="9">
        <v>17</v>
      </c>
      <c r="B20" s="14" t="s">
        <v>241</v>
      </c>
      <c r="C20" s="17" t="s">
        <v>242</v>
      </c>
      <c r="D20" s="16" t="s">
        <v>88</v>
      </c>
      <c r="E20" s="21" t="s">
        <v>243</v>
      </c>
      <c r="F20" s="20">
        <v>0.08</v>
      </c>
    </row>
    <row r="21" s="3" customFormat="1" ht="31.05" customHeight="1" spans="1:6">
      <c r="A21" s="9">
        <v>18</v>
      </c>
      <c r="B21" s="13" t="s">
        <v>44</v>
      </c>
      <c r="C21" s="13" t="s">
        <v>45</v>
      </c>
      <c r="D21" s="12" t="s">
        <v>15</v>
      </c>
      <c r="E21" s="9" t="s">
        <v>46</v>
      </c>
      <c r="F21" s="20">
        <v>0.08</v>
      </c>
    </row>
    <row r="22" s="3" customFormat="1" ht="31.05" customHeight="1" spans="1:6">
      <c r="A22" s="9">
        <v>19</v>
      </c>
      <c r="B22" s="80" t="s">
        <v>486</v>
      </c>
      <c r="C22" s="11" t="s">
        <v>487</v>
      </c>
      <c r="D22" s="12" t="s">
        <v>430</v>
      </c>
      <c r="E22" s="9" t="s">
        <v>488</v>
      </c>
      <c r="F22" s="20">
        <v>0.08</v>
      </c>
    </row>
    <row r="23" s="3" customFormat="1" ht="31.05" customHeight="1" spans="1:6">
      <c r="A23" s="9">
        <v>20</v>
      </c>
      <c r="B23" s="10" t="s">
        <v>340</v>
      </c>
      <c r="C23" s="11" t="s">
        <v>341</v>
      </c>
      <c r="D23" s="12" t="s">
        <v>88</v>
      </c>
      <c r="E23" s="9" t="s">
        <v>342</v>
      </c>
      <c r="F23" s="20">
        <v>0.08</v>
      </c>
    </row>
    <row r="24" s="3" customFormat="1" ht="31.05" customHeight="1" spans="1:6">
      <c r="A24" s="9">
        <v>21</v>
      </c>
      <c r="B24" s="13" t="s">
        <v>20</v>
      </c>
      <c r="C24" s="13" t="s">
        <v>21</v>
      </c>
      <c r="D24" s="12" t="s">
        <v>15</v>
      </c>
      <c r="E24" s="9" t="s">
        <v>22</v>
      </c>
      <c r="F24" s="20">
        <v>0.08</v>
      </c>
    </row>
    <row r="25" s="3" customFormat="1" ht="31.05" customHeight="1" spans="1:6">
      <c r="A25" s="9">
        <v>22</v>
      </c>
      <c r="B25" s="13" t="s">
        <v>50</v>
      </c>
      <c r="C25" s="13" t="s">
        <v>51</v>
      </c>
      <c r="D25" s="12" t="s">
        <v>15</v>
      </c>
      <c r="E25" s="9" t="s">
        <v>52</v>
      </c>
      <c r="F25" s="20">
        <v>0.08</v>
      </c>
    </row>
    <row r="26" s="3" customFormat="1" ht="31.05" customHeight="1" spans="1:6">
      <c r="A26" s="9">
        <v>23</v>
      </c>
      <c r="B26" s="10" t="s">
        <v>108</v>
      </c>
      <c r="C26" s="11" t="s">
        <v>109</v>
      </c>
      <c r="D26" s="12" t="s">
        <v>88</v>
      </c>
      <c r="E26" s="9" t="s">
        <v>110</v>
      </c>
      <c r="F26" s="20">
        <v>0.08</v>
      </c>
    </row>
    <row r="27" s="3" customFormat="1" ht="31.05" customHeight="1" spans="1:6">
      <c r="A27" s="9">
        <v>24</v>
      </c>
      <c r="B27" s="13" t="s">
        <v>86</v>
      </c>
      <c r="C27" s="13" t="s">
        <v>87</v>
      </c>
      <c r="D27" s="12" t="s">
        <v>88</v>
      </c>
      <c r="E27" s="9" t="s">
        <v>89</v>
      </c>
      <c r="F27" s="20">
        <v>0.08</v>
      </c>
    </row>
    <row r="28" s="3" customFormat="1" ht="31.05" customHeight="1" spans="1:6">
      <c r="A28" s="9">
        <v>25</v>
      </c>
      <c r="B28" s="14" t="s">
        <v>41</v>
      </c>
      <c r="C28" s="17" t="s">
        <v>42</v>
      </c>
      <c r="D28" s="15" t="s">
        <v>15</v>
      </c>
      <c r="E28" s="22" t="s">
        <v>43</v>
      </c>
      <c r="F28" s="20">
        <v>0.08</v>
      </c>
    </row>
    <row r="29" s="3" customFormat="1" ht="31.05" customHeight="1" spans="1:6">
      <c r="A29" s="9">
        <v>26</v>
      </c>
      <c r="B29" s="13" t="s">
        <v>389</v>
      </c>
      <c r="C29" s="13" t="s">
        <v>390</v>
      </c>
      <c r="D29" s="12" t="s">
        <v>372</v>
      </c>
      <c r="E29" s="9" t="s">
        <v>391</v>
      </c>
      <c r="F29" s="20">
        <v>0.08</v>
      </c>
    </row>
    <row r="30" s="3" customFormat="1" ht="31.05" customHeight="1" spans="1:6">
      <c r="A30" s="9">
        <v>27</v>
      </c>
      <c r="B30" s="13" t="s">
        <v>380</v>
      </c>
      <c r="C30" s="13" t="s">
        <v>381</v>
      </c>
      <c r="D30" s="12" t="s">
        <v>372</v>
      </c>
      <c r="E30" s="9" t="s">
        <v>382</v>
      </c>
      <c r="F30" s="20">
        <v>0.08</v>
      </c>
    </row>
    <row r="31" s="3" customFormat="1" ht="31.05" customHeight="1" spans="1:6">
      <c r="A31" s="9">
        <v>28</v>
      </c>
      <c r="B31" s="10" t="s">
        <v>90</v>
      </c>
      <c r="C31" s="11" t="s">
        <v>91</v>
      </c>
      <c r="D31" s="12" t="s">
        <v>88</v>
      </c>
      <c r="E31" s="9" t="s">
        <v>92</v>
      </c>
      <c r="F31" s="20">
        <v>0.08</v>
      </c>
    </row>
    <row r="32" s="3" customFormat="1" ht="31.05" customHeight="1" spans="1:6">
      <c r="A32" s="9">
        <v>29</v>
      </c>
      <c r="B32" s="10" t="s">
        <v>330</v>
      </c>
      <c r="C32" s="11" t="s">
        <v>331</v>
      </c>
      <c r="D32" s="12" t="s">
        <v>88</v>
      </c>
      <c r="E32" s="9" t="s">
        <v>332</v>
      </c>
      <c r="F32" s="20">
        <v>0.08</v>
      </c>
    </row>
    <row r="33" s="3" customFormat="1" ht="31.05" customHeight="1" spans="1:6">
      <c r="A33" s="9">
        <v>30</v>
      </c>
      <c r="B33" s="13" t="s">
        <v>71</v>
      </c>
      <c r="C33" s="13" t="s">
        <v>72</v>
      </c>
      <c r="D33" s="12" t="s">
        <v>15</v>
      </c>
      <c r="E33" s="9" t="s">
        <v>73</v>
      </c>
      <c r="F33" s="20">
        <v>0.08</v>
      </c>
    </row>
    <row r="34" s="3" customFormat="1" ht="31.05" customHeight="1" spans="1:6">
      <c r="A34" s="9">
        <v>31</v>
      </c>
      <c r="B34" s="13" t="s">
        <v>32</v>
      </c>
      <c r="C34" s="13" t="s">
        <v>33</v>
      </c>
      <c r="D34" s="12" t="s">
        <v>15</v>
      </c>
      <c r="E34" s="9" t="s">
        <v>34</v>
      </c>
      <c r="F34" s="20">
        <v>0.08</v>
      </c>
    </row>
    <row r="35" s="3" customFormat="1" ht="31.05" customHeight="1" spans="1:6">
      <c r="A35" s="9">
        <v>32</v>
      </c>
      <c r="B35" s="13" t="s">
        <v>17</v>
      </c>
      <c r="C35" s="13" t="s">
        <v>18</v>
      </c>
      <c r="D35" s="12" t="s">
        <v>15</v>
      </c>
      <c r="E35" s="9" t="s">
        <v>19</v>
      </c>
      <c r="F35" s="20">
        <v>0.08</v>
      </c>
    </row>
    <row r="36" s="3" customFormat="1" ht="31.05" customHeight="1" spans="1:6">
      <c r="A36" s="9">
        <v>33</v>
      </c>
      <c r="B36" s="13" t="s">
        <v>47</v>
      </c>
      <c r="C36" s="13" t="s">
        <v>48</v>
      </c>
      <c r="D36" s="12" t="s">
        <v>15</v>
      </c>
      <c r="E36" s="9" t="s">
        <v>49</v>
      </c>
      <c r="F36" s="20">
        <v>0.08</v>
      </c>
    </row>
    <row r="37" s="3" customFormat="1" ht="31.05" customHeight="1" spans="1:6">
      <c r="A37" s="9">
        <v>34</v>
      </c>
      <c r="B37" s="10" t="s">
        <v>358</v>
      </c>
      <c r="C37" s="11" t="s">
        <v>359</v>
      </c>
      <c r="D37" s="12" t="s">
        <v>88</v>
      </c>
      <c r="E37" s="9" t="s">
        <v>360</v>
      </c>
      <c r="F37" s="20">
        <v>0.08</v>
      </c>
    </row>
    <row r="38" s="3" customFormat="1" ht="31.05" customHeight="1" spans="1:6">
      <c r="A38" s="9">
        <v>35</v>
      </c>
      <c r="B38" s="10" t="s">
        <v>238</v>
      </c>
      <c r="C38" s="11" t="s">
        <v>239</v>
      </c>
      <c r="D38" s="12" t="s">
        <v>88</v>
      </c>
      <c r="E38" s="9" t="s">
        <v>240</v>
      </c>
      <c r="F38" s="20">
        <v>0.08</v>
      </c>
    </row>
    <row r="39" s="3" customFormat="1" ht="31.05" customHeight="1" spans="1:6">
      <c r="A39" s="9">
        <v>36</v>
      </c>
      <c r="B39" s="13" t="s">
        <v>35</v>
      </c>
      <c r="C39" s="13" t="s">
        <v>36</v>
      </c>
      <c r="D39" s="12" t="s">
        <v>15</v>
      </c>
      <c r="E39" s="9" t="s">
        <v>37</v>
      </c>
      <c r="F39" s="20">
        <v>0.08</v>
      </c>
    </row>
    <row r="40" s="3" customFormat="1" ht="31.05" customHeight="1" spans="1:6">
      <c r="A40" s="9">
        <v>37</v>
      </c>
      <c r="B40" s="13" t="s">
        <v>83</v>
      </c>
      <c r="C40" s="13" t="s">
        <v>84</v>
      </c>
      <c r="D40" s="12" t="s">
        <v>15</v>
      </c>
      <c r="E40" s="9" t="s">
        <v>85</v>
      </c>
      <c r="F40" s="20">
        <v>0.08</v>
      </c>
    </row>
    <row r="41" s="3" customFormat="1" ht="31.05" customHeight="1" spans="1:6">
      <c r="A41" s="9">
        <v>38</v>
      </c>
      <c r="B41" s="10" t="s">
        <v>129</v>
      </c>
      <c r="C41" s="11" t="s">
        <v>130</v>
      </c>
      <c r="D41" s="12" t="s">
        <v>88</v>
      </c>
      <c r="E41" s="9" t="s">
        <v>131</v>
      </c>
      <c r="F41" s="20">
        <v>0.08</v>
      </c>
    </row>
    <row r="42" s="3" customFormat="1" ht="31.05" customHeight="1" spans="1:6">
      <c r="A42" s="9">
        <v>39</v>
      </c>
      <c r="B42" s="10" t="s">
        <v>271</v>
      </c>
      <c r="C42" s="11" t="s">
        <v>272</v>
      </c>
      <c r="D42" s="12" t="s">
        <v>88</v>
      </c>
      <c r="E42" s="9" t="s">
        <v>273</v>
      </c>
      <c r="F42" s="20">
        <v>0.08</v>
      </c>
    </row>
    <row r="43" s="3" customFormat="1" ht="31.05" customHeight="1" spans="1:6">
      <c r="A43" s="9">
        <v>40</v>
      </c>
      <c r="B43" s="10" t="s">
        <v>200</v>
      </c>
      <c r="C43" s="11" t="s">
        <v>201</v>
      </c>
      <c r="D43" s="12" t="s">
        <v>88</v>
      </c>
      <c r="E43" s="9" t="s">
        <v>202</v>
      </c>
      <c r="F43" s="20">
        <v>0.08</v>
      </c>
    </row>
    <row r="44" s="3" customFormat="1" ht="31.05" customHeight="1" spans="1:6">
      <c r="A44" s="9">
        <v>41</v>
      </c>
      <c r="B44" s="10" t="s">
        <v>250</v>
      </c>
      <c r="C44" s="11" t="s">
        <v>251</v>
      </c>
      <c r="D44" s="12" t="s">
        <v>88</v>
      </c>
      <c r="E44" s="9" t="s">
        <v>252</v>
      </c>
      <c r="F44" s="20">
        <v>0.08</v>
      </c>
    </row>
    <row r="45" s="3" customFormat="1" ht="31.05" customHeight="1" spans="1:6">
      <c r="A45" s="9">
        <v>42</v>
      </c>
      <c r="B45" s="10" t="s">
        <v>197</v>
      </c>
      <c r="C45" s="11" t="s">
        <v>198</v>
      </c>
      <c r="D45" s="12" t="s">
        <v>88</v>
      </c>
      <c r="E45" s="9" t="s">
        <v>533</v>
      </c>
      <c r="F45" s="20">
        <v>0.08</v>
      </c>
    </row>
    <row r="46" s="3" customFormat="1" ht="31.05" customHeight="1" spans="1:6">
      <c r="A46" s="9">
        <v>43</v>
      </c>
      <c r="B46" s="13" t="s">
        <v>524</v>
      </c>
      <c r="C46" s="13" t="s">
        <v>472</v>
      </c>
      <c r="D46" s="12" t="s">
        <v>430</v>
      </c>
      <c r="E46" s="9" t="s">
        <v>534</v>
      </c>
      <c r="F46" s="20">
        <v>0.08</v>
      </c>
    </row>
    <row r="47" s="3" customFormat="1" ht="31.05" customHeight="1" spans="1:6">
      <c r="A47" s="9">
        <v>44</v>
      </c>
      <c r="B47" s="13" t="s">
        <v>74</v>
      </c>
      <c r="C47" s="13" t="s">
        <v>75</v>
      </c>
      <c r="D47" s="12" t="s">
        <v>15</v>
      </c>
      <c r="E47" s="9" t="s">
        <v>535</v>
      </c>
      <c r="F47" s="20">
        <v>0.08</v>
      </c>
    </row>
    <row r="48" s="3" customFormat="1" ht="31.05" customHeight="1" spans="1:6">
      <c r="A48" s="9">
        <v>45</v>
      </c>
      <c r="B48" s="10" t="s">
        <v>120</v>
      </c>
      <c r="C48" s="11" t="s">
        <v>121</v>
      </c>
      <c r="D48" s="12" t="s">
        <v>88</v>
      </c>
      <c r="E48" s="9" t="s">
        <v>122</v>
      </c>
      <c r="F48" s="20">
        <v>0.08</v>
      </c>
    </row>
    <row r="49" s="3" customFormat="1" ht="31.05" customHeight="1" spans="1:6">
      <c r="A49" s="9">
        <v>46</v>
      </c>
      <c r="B49" s="10" t="s">
        <v>335</v>
      </c>
      <c r="C49" s="11" t="s">
        <v>336</v>
      </c>
      <c r="D49" s="12" t="s">
        <v>88</v>
      </c>
      <c r="E49" s="9" t="s">
        <v>220</v>
      </c>
      <c r="F49" s="20">
        <v>0.08</v>
      </c>
    </row>
    <row r="50" s="3" customFormat="1" ht="31.05" customHeight="1" spans="1:6">
      <c r="A50" s="9">
        <v>47</v>
      </c>
      <c r="B50" s="10" t="s">
        <v>444</v>
      </c>
      <c r="C50" s="11" t="s">
        <v>445</v>
      </c>
      <c r="D50" s="12" t="s">
        <v>430</v>
      </c>
      <c r="E50" s="9" t="s">
        <v>446</v>
      </c>
      <c r="F50" s="20">
        <v>0.08</v>
      </c>
    </row>
    <row r="51" s="3" customFormat="1" ht="31.05" customHeight="1" spans="1:6">
      <c r="A51" s="9">
        <v>48</v>
      </c>
      <c r="B51" s="10" t="s">
        <v>483</v>
      </c>
      <c r="C51" s="11" t="s">
        <v>484</v>
      </c>
      <c r="D51" s="12" t="s">
        <v>430</v>
      </c>
      <c r="E51" s="9" t="s">
        <v>485</v>
      </c>
      <c r="F51" s="20">
        <v>0.08</v>
      </c>
    </row>
    <row r="52" s="3" customFormat="1" ht="31.05" customHeight="1" spans="1:6">
      <c r="A52" s="9">
        <v>49</v>
      </c>
      <c r="B52" s="10" t="s">
        <v>288</v>
      </c>
      <c r="C52" s="11" t="s">
        <v>289</v>
      </c>
      <c r="D52" s="12" t="s">
        <v>88</v>
      </c>
      <c r="E52" s="9" t="s">
        <v>290</v>
      </c>
      <c r="F52" s="20">
        <v>0.08</v>
      </c>
    </row>
    <row r="53" s="3" customFormat="1" ht="31.05" customHeight="1" spans="1:6">
      <c r="A53" s="9">
        <v>50</v>
      </c>
      <c r="B53" s="10" t="s">
        <v>159</v>
      </c>
      <c r="C53" s="11" t="s">
        <v>160</v>
      </c>
      <c r="D53" s="12" t="s">
        <v>88</v>
      </c>
      <c r="E53" s="9" t="s">
        <v>161</v>
      </c>
      <c r="F53" s="20">
        <v>0.08</v>
      </c>
    </row>
    <row r="54" s="3" customFormat="1" ht="31.05" customHeight="1" spans="1:6">
      <c r="A54" s="9">
        <v>51</v>
      </c>
      <c r="B54" s="10" t="s">
        <v>141</v>
      </c>
      <c r="C54" s="11" t="s">
        <v>142</v>
      </c>
      <c r="D54" s="12" t="s">
        <v>88</v>
      </c>
      <c r="E54" s="9" t="s">
        <v>143</v>
      </c>
      <c r="F54" s="20">
        <v>0.08</v>
      </c>
    </row>
    <row r="55" s="3" customFormat="1" ht="31.05" customHeight="1" spans="1:6">
      <c r="A55" s="9">
        <v>52</v>
      </c>
      <c r="B55" s="10" t="s">
        <v>233</v>
      </c>
      <c r="C55" s="11" t="s">
        <v>234</v>
      </c>
      <c r="D55" s="12" t="s">
        <v>88</v>
      </c>
      <c r="E55" s="9" t="s">
        <v>235</v>
      </c>
      <c r="F55" s="20">
        <v>0.08</v>
      </c>
    </row>
    <row r="56" s="3" customFormat="1" ht="31.05" customHeight="1" spans="1:6">
      <c r="A56" s="9">
        <v>53</v>
      </c>
      <c r="B56" s="10" t="s">
        <v>203</v>
      </c>
      <c r="C56" s="11" t="s">
        <v>204</v>
      </c>
      <c r="D56" s="12" t="s">
        <v>88</v>
      </c>
      <c r="E56" s="9" t="s">
        <v>205</v>
      </c>
      <c r="F56" s="20">
        <v>0.08</v>
      </c>
    </row>
    <row r="57" s="3" customFormat="1" ht="31.05" customHeight="1" spans="1:6">
      <c r="A57" s="9">
        <v>54</v>
      </c>
      <c r="B57" s="10" t="s">
        <v>209</v>
      </c>
      <c r="C57" s="11" t="s">
        <v>210</v>
      </c>
      <c r="D57" s="12" t="s">
        <v>88</v>
      </c>
      <c r="E57" s="9" t="s">
        <v>211</v>
      </c>
      <c r="F57" s="20">
        <v>0.08</v>
      </c>
    </row>
    <row r="58" s="3" customFormat="1" ht="31.05" customHeight="1" spans="1:6">
      <c r="A58" s="9">
        <v>55</v>
      </c>
      <c r="B58" s="10" t="s">
        <v>361</v>
      </c>
      <c r="C58" s="11" t="s">
        <v>362</v>
      </c>
      <c r="D58" s="12" t="s">
        <v>88</v>
      </c>
      <c r="E58" s="9" t="s">
        <v>363</v>
      </c>
      <c r="F58" s="20">
        <v>0.08</v>
      </c>
    </row>
    <row r="59" s="3" customFormat="1" ht="31.05" customHeight="1" spans="1:6">
      <c r="A59" s="9">
        <v>56</v>
      </c>
      <c r="B59" s="79" t="s">
        <v>425</v>
      </c>
      <c r="C59" s="13" t="s">
        <v>426</v>
      </c>
      <c r="D59" s="12" t="s">
        <v>394</v>
      </c>
      <c r="E59" s="9" t="s">
        <v>427</v>
      </c>
      <c r="F59" s="20">
        <v>0.08</v>
      </c>
    </row>
    <row r="60" s="3" customFormat="1" ht="31.05" customHeight="1" spans="1:6">
      <c r="A60" s="9">
        <v>57</v>
      </c>
      <c r="B60" s="14" t="s">
        <v>192</v>
      </c>
      <c r="C60" s="15" t="s">
        <v>193</v>
      </c>
      <c r="D60" s="16" t="s">
        <v>88</v>
      </c>
      <c r="E60" s="21" t="s">
        <v>191</v>
      </c>
      <c r="F60" s="20">
        <v>0.08</v>
      </c>
    </row>
    <row r="61" s="3" customFormat="1" ht="31.05" customHeight="1" spans="1:6">
      <c r="A61" s="9">
        <v>58</v>
      </c>
      <c r="B61" s="14" t="s">
        <v>218</v>
      </c>
      <c r="C61" s="15" t="s">
        <v>219</v>
      </c>
      <c r="D61" s="16" t="s">
        <v>88</v>
      </c>
      <c r="E61" s="21" t="s">
        <v>220</v>
      </c>
      <c r="F61" s="20">
        <v>0.08</v>
      </c>
    </row>
    <row r="62" s="3" customFormat="1" ht="31.05" customHeight="1" spans="1:6">
      <c r="A62" s="9">
        <v>59</v>
      </c>
      <c r="B62" s="10" t="s">
        <v>183</v>
      </c>
      <c r="C62" s="11" t="s">
        <v>184</v>
      </c>
      <c r="D62" s="12" t="s">
        <v>88</v>
      </c>
      <c r="E62" s="9" t="s">
        <v>185</v>
      </c>
      <c r="F62" s="20">
        <v>0.08</v>
      </c>
    </row>
    <row r="63" s="3" customFormat="1" ht="31.05" customHeight="1" spans="1:6">
      <c r="A63" s="9">
        <v>60</v>
      </c>
      <c r="B63" s="80" t="s">
        <v>147</v>
      </c>
      <c r="C63" s="11" t="s">
        <v>148</v>
      </c>
      <c r="D63" s="12" t="s">
        <v>88</v>
      </c>
      <c r="E63" s="9" t="s">
        <v>149</v>
      </c>
      <c r="F63" s="20">
        <v>0.08</v>
      </c>
    </row>
    <row r="64" s="3" customFormat="1" ht="31.05" customHeight="1" spans="1:6">
      <c r="A64" s="9">
        <v>61</v>
      </c>
      <c r="B64" s="10" t="s">
        <v>177</v>
      </c>
      <c r="C64" s="11" t="s">
        <v>178</v>
      </c>
      <c r="D64" s="12" t="s">
        <v>88</v>
      </c>
      <c r="E64" s="9" t="s">
        <v>179</v>
      </c>
      <c r="F64" s="20">
        <v>0.08</v>
      </c>
    </row>
    <row r="65" s="3" customFormat="1" ht="31.05" customHeight="1" spans="1:6">
      <c r="A65" s="9">
        <v>62</v>
      </c>
      <c r="B65" s="13" t="s">
        <v>150</v>
      </c>
      <c r="C65" s="13" t="s">
        <v>151</v>
      </c>
      <c r="D65" s="12" t="s">
        <v>88</v>
      </c>
      <c r="E65" s="9" t="s">
        <v>536</v>
      </c>
      <c r="F65" s="20">
        <v>0.08</v>
      </c>
    </row>
    <row r="66" s="3" customFormat="1" ht="31.05" customHeight="1" spans="1:6">
      <c r="A66" s="9">
        <v>63</v>
      </c>
      <c r="B66" s="10" t="s">
        <v>123</v>
      </c>
      <c r="C66" s="11" t="s">
        <v>124</v>
      </c>
      <c r="D66" s="12" t="s">
        <v>88</v>
      </c>
      <c r="E66" s="9" t="s">
        <v>125</v>
      </c>
      <c r="F66" s="20">
        <v>0.08</v>
      </c>
    </row>
    <row r="67" s="3" customFormat="1" ht="31.05" customHeight="1" spans="1:6">
      <c r="A67" s="9">
        <v>64</v>
      </c>
      <c r="B67" s="14" t="s">
        <v>438</v>
      </c>
      <c r="C67" s="17" t="s">
        <v>439</v>
      </c>
      <c r="D67" s="16" t="s">
        <v>430</v>
      </c>
      <c r="E67" s="21" t="s">
        <v>440</v>
      </c>
      <c r="F67" s="20">
        <v>0.08</v>
      </c>
    </row>
    <row r="68" s="3" customFormat="1" ht="31.05" customHeight="1" spans="1:6">
      <c r="A68" s="9">
        <v>65</v>
      </c>
      <c r="B68" s="13" t="s">
        <v>13</v>
      </c>
      <c r="C68" s="13" t="s">
        <v>14</v>
      </c>
      <c r="D68" s="12" t="s">
        <v>15</v>
      </c>
      <c r="E68" s="9" t="s">
        <v>537</v>
      </c>
      <c r="F68" s="20">
        <v>0.08</v>
      </c>
    </row>
    <row r="69" s="3" customFormat="1" ht="31.05" customHeight="1" spans="1:6">
      <c r="A69" s="9">
        <v>66</v>
      </c>
      <c r="B69" s="10" t="s">
        <v>453</v>
      </c>
      <c r="C69" s="11" t="s">
        <v>454</v>
      </c>
      <c r="D69" s="12" t="s">
        <v>430</v>
      </c>
      <c r="E69" s="9" t="s">
        <v>455</v>
      </c>
      <c r="F69" s="20">
        <v>0.08</v>
      </c>
    </row>
    <row r="70" s="3" customFormat="1" ht="31.05" customHeight="1" spans="1:6">
      <c r="A70" s="9">
        <v>67</v>
      </c>
      <c r="B70" s="79" t="s">
        <v>489</v>
      </c>
      <c r="C70" s="13" t="s">
        <v>490</v>
      </c>
      <c r="D70" s="12" t="s">
        <v>430</v>
      </c>
      <c r="E70" s="9" t="s">
        <v>491</v>
      </c>
      <c r="F70" s="20">
        <v>0.08</v>
      </c>
    </row>
    <row r="71" s="3" customFormat="1" ht="31.05" customHeight="1" spans="1:6">
      <c r="A71" s="9">
        <v>68</v>
      </c>
      <c r="B71" s="14" t="s">
        <v>65</v>
      </c>
      <c r="C71" s="17" t="s">
        <v>66</v>
      </c>
      <c r="D71" s="15" t="s">
        <v>15</v>
      </c>
      <c r="E71" s="22" t="s">
        <v>67</v>
      </c>
      <c r="F71" s="20">
        <v>0.08</v>
      </c>
    </row>
    <row r="72" s="3" customFormat="1" ht="31.05" customHeight="1" spans="1:6">
      <c r="A72" s="9">
        <v>69</v>
      </c>
      <c r="B72" s="10" t="s">
        <v>144</v>
      </c>
      <c r="C72" s="11" t="s">
        <v>145</v>
      </c>
      <c r="D72" s="12" t="s">
        <v>88</v>
      </c>
      <c r="E72" s="9" t="s">
        <v>146</v>
      </c>
      <c r="F72" s="20">
        <v>0.08</v>
      </c>
    </row>
    <row r="73" s="3" customFormat="1" ht="31.05" customHeight="1" spans="1:6">
      <c r="A73" s="9">
        <v>70</v>
      </c>
      <c r="B73" s="13" t="s">
        <v>447</v>
      </c>
      <c r="C73" s="13" t="s">
        <v>448</v>
      </c>
      <c r="D73" s="12" t="s">
        <v>430</v>
      </c>
      <c r="E73" s="9" t="s">
        <v>449</v>
      </c>
      <c r="F73" s="20">
        <v>0.08</v>
      </c>
    </row>
    <row r="74" s="3" customFormat="1" ht="31.05" customHeight="1" spans="1:6">
      <c r="A74" s="9">
        <v>71</v>
      </c>
      <c r="B74" s="10" t="s">
        <v>468</v>
      </c>
      <c r="C74" s="11" t="s">
        <v>469</v>
      </c>
      <c r="D74" s="12" t="s">
        <v>430</v>
      </c>
      <c r="E74" s="9" t="s">
        <v>470</v>
      </c>
      <c r="F74" s="20">
        <v>0.08</v>
      </c>
    </row>
    <row r="75" s="3" customFormat="1" ht="31.05" customHeight="1" spans="1:6">
      <c r="A75" s="9">
        <v>72</v>
      </c>
      <c r="B75" s="10" t="s">
        <v>474</v>
      </c>
      <c r="C75" s="11" t="s">
        <v>475</v>
      </c>
      <c r="D75" s="12" t="s">
        <v>430</v>
      </c>
      <c r="E75" s="9" t="s">
        <v>476</v>
      </c>
      <c r="F75" s="20">
        <v>0.08</v>
      </c>
    </row>
    <row r="76" s="3" customFormat="1" ht="31.05" customHeight="1" spans="1:6">
      <c r="A76" s="9">
        <v>73</v>
      </c>
      <c r="B76" s="10" t="s">
        <v>274</v>
      </c>
      <c r="C76" s="11" t="s">
        <v>275</v>
      </c>
      <c r="D76" s="12" t="s">
        <v>88</v>
      </c>
      <c r="E76" s="9" t="s">
        <v>276</v>
      </c>
      <c r="F76" s="20">
        <v>0.08</v>
      </c>
    </row>
    <row r="77" s="3" customFormat="1" ht="31.05" customHeight="1" spans="1:6">
      <c r="A77" s="9">
        <v>74</v>
      </c>
      <c r="B77" s="80" t="s">
        <v>392</v>
      </c>
      <c r="C77" s="11" t="s">
        <v>393</v>
      </c>
      <c r="D77" s="12" t="s">
        <v>394</v>
      </c>
      <c r="E77" s="9" t="s">
        <v>395</v>
      </c>
      <c r="F77" s="20">
        <v>0.08</v>
      </c>
    </row>
    <row r="78" s="3" customFormat="1" ht="31.05" customHeight="1" spans="1:6">
      <c r="A78" s="9">
        <v>75</v>
      </c>
      <c r="B78" s="10" t="s">
        <v>315</v>
      </c>
      <c r="C78" s="11" t="s">
        <v>316</v>
      </c>
      <c r="D78" s="12" t="s">
        <v>88</v>
      </c>
      <c r="E78" s="9" t="s">
        <v>317</v>
      </c>
      <c r="F78" s="20">
        <v>0.08</v>
      </c>
    </row>
    <row r="79" s="3" customFormat="1" ht="31.05" customHeight="1" spans="1:6">
      <c r="A79" s="9">
        <v>76</v>
      </c>
      <c r="B79" s="80" t="s">
        <v>408</v>
      </c>
      <c r="C79" s="11" t="s">
        <v>409</v>
      </c>
      <c r="D79" s="12" t="s">
        <v>394</v>
      </c>
      <c r="E79" s="9" t="s">
        <v>410</v>
      </c>
      <c r="F79" s="20">
        <v>0.08</v>
      </c>
    </row>
    <row r="80" s="3" customFormat="1" ht="31.05" customHeight="1" spans="1:6">
      <c r="A80" s="9">
        <v>77</v>
      </c>
      <c r="B80" s="13" t="s">
        <v>59</v>
      </c>
      <c r="C80" s="13" t="s">
        <v>60</v>
      </c>
      <c r="D80" s="12" t="s">
        <v>15</v>
      </c>
      <c r="E80" s="9" t="s">
        <v>61</v>
      </c>
      <c r="F80" s="20">
        <v>0.08</v>
      </c>
    </row>
    <row r="81" s="3" customFormat="1" ht="31.05" customHeight="1" spans="1:6">
      <c r="A81" s="9">
        <v>78</v>
      </c>
      <c r="B81" s="10" t="s">
        <v>312</v>
      </c>
      <c r="C81" s="11" t="s">
        <v>313</v>
      </c>
      <c r="D81" s="12" t="s">
        <v>88</v>
      </c>
      <c r="E81" s="9" t="s">
        <v>538</v>
      </c>
      <c r="F81" s="20">
        <v>0.08</v>
      </c>
    </row>
    <row r="82" s="3" customFormat="1" ht="31.05" customHeight="1" spans="1:6">
      <c r="A82" s="9">
        <v>79</v>
      </c>
      <c r="B82" s="10" t="s">
        <v>221</v>
      </c>
      <c r="C82" s="11" t="s">
        <v>222</v>
      </c>
      <c r="D82" s="12" t="s">
        <v>88</v>
      </c>
      <c r="E82" s="9" t="s">
        <v>223</v>
      </c>
      <c r="F82" s="20">
        <v>0.08</v>
      </c>
    </row>
    <row r="83" s="3" customFormat="1" ht="31.05" customHeight="1" spans="1:6">
      <c r="A83" s="9">
        <v>80</v>
      </c>
      <c r="B83" s="14" t="s">
        <v>333</v>
      </c>
      <c r="C83" s="15" t="s">
        <v>334</v>
      </c>
      <c r="D83" s="16" t="s">
        <v>88</v>
      </c>
      <c r="E83" s="9" t="s">
        <v>539</v>
      </c>
      <c r="F83" s="20">
        <v>0.08</v>
      </c>
    </row>
    <row r="84" s="3" customFormat="1" ht="31.05" customHeight="1" spans="1:6">
      <c r="A84" s="9">
        <v>81</v>
      </c>
      <c r="B84" s="10" t="s">
        <v>186</v>
      </c>
      <c r="C84" s="11" t="s">
        <v>187</v>
      </c>
      <c r="D84" s="12" t="s">
        <v>88</v>
      </c>
      <c r="E84" s="9" t="s">
        <v>188</v>
      </c>
      <c r="F84" s="20">
        <v>0.08</v>
      </c>
    </row>
    <row r="85" s="3" customFormat="1" ht="31.05" customHeight="1" spans="1:6">
      <c r="A85" s="9">
        <v>82</v>
      </c>
      <c r="B85" s="10" t="s">
        <v>206</v>
      </c>
      <c r="C85" s="11" t="s">
        <v>207</v>
      </c>
      <c r="D85" s="12" t="s">
        <v>88</v>
      </c>
      <c r="E85" s="9" t="s">
        <v>208</v>
      </c>
      <c r="F85" s="20">
        <v>0.08</v>
      </c>
    </row>
    <row r="86" s="3" customFormat="1" ht="31.05" customHeight="1" spans="1:6">
      <c r="A86" s="9">
        <v>83</v>
      </c>
      <c r="B86" s="14" t="s">
        <v>168</v>
      </c>
      <c r="C86" s="15" t="s">
        <v>169</v>
      </c>
      <c r="D86" s="16" t="s">
        <v>88</v>
      </c>
      <c r="E86" s="9" t="s">
        <v>539</v>
      </c>
      <c r="F86" s="20">
        <v>0.08</v>
      </c>
    </row>
    <row r="87" s="3" customFormat="1" ht="31.05" customHeight="1" spans="1:6">
      <c r="A87" s="9">
        <v>84</v>
      </c>
      <c r="B87" s="10" t="s">
        <v>174</v>
      </c>
      <c r="C87" s="11" t="s">
        <v>175</v>
      </c>
      <c r="D87" s="12" t="s">
        <v>88</v>
      </c>
      <c r="E87" s="9" t="s">
        <v>540</v>
      </c>
      <c r="F87" s="20">
        <v>0.08</v>
      </c>
    </row>
    <row r="88" s="3" customFormat="1" ht="31.05" customHeight="1" spans="1:6">
      <c r="A88" s="9">
        <v>85</v>
      </c>
      <c r="B88" s="13" t="s">
        <v>38</v>
      </c>
      <c r="C88" s="13" t="s">
        <v>39</v>
      </c>
      <c r="D88" s="12" t="s">
        <v>15</v>
      </c>
      <c r="E88" s="9" t="s">
        <v>40</v>
      </c>
      <c r="F88" s="20">
        <v>0.08</v>
      </c>
    </row>
    <row r="89" s="3" customFormat="1" ht="31.05" customHeight="1" spans="1:6">
      <c r="A89" s="9">
        <v>86</v>
      </c>
      <c r="B89" s="13" t="s">
        <v>477</v>
      </c>
      <c r="C89" s="13" t="s">
        <v>478</v>
      </c>
      <c r="D89" s="12" t="s">
        <v>430</v>
      </c>
      <c r="E89" s="9" t="s">
        <v>541</v>
      </c>
      <c r="F89" s="20">
        <v>0.08</v>
      </c>
    </row>
    <row r="90" s="3" customFormat="1" ht="31.05" customHeight="1" spans="1:6">
      <c r="A90" s="9">
        <v>87</v>
      </c>
      <c r="B90" s="10" t="s">
        <v>294</v>
      </c>
      <c r="C90" s="11" t="s">
        <v>295</v>
      </c>
      <c r="D90" s="12" t="s">
        <v>88</v>
      </c>
      <c r="E90" s="9" t="s">
        <v>296</v>
      </c>
      <c r="F90" s="20">
        <v>0.08</v>
      </c>
    </row>
    <row r="91" s="3" customFormat="1" ht="31.05" customHeight="1" spans="1:6">
      <c r="A91" s="9">
        <v>88</v>
      </c>
      <c r="B91" s="10" t="s">
        <v>77</v>
      </c>
      <c r="C91" s="11" t="s">
        <v>78</v>
      </c>
      <c r="D91" s="12" t="s">
        <v>15</v>
      </c>
      <c r="E91" s="9" t="s">
        <v>79</v>
      </c>
      <c r="F91" s="20">
        <v>0.08</v>
      </c>
    </row>
    <row r="92" s="3" customFormat="1" ht="31.05" customHeight="1" spans="1:6">
      <c r="A92" s="9">
        <v>89</v>
      </c>
      <c r="B92" s="10" t="s">
        <v>93</v>
      </c>
      <c r="C92" s="11" t="s">
        <v>94</v>
      </c>
      <c r="D92" s="12" t="s">
        <v>88</v>
      </c>
      <c r="E92" s="9" t="s">
        <v>95</v>
      </c>
      <c r="F92" s="20">
        <v>0.08</v>
      </c>
    </row>
    <row r="93" s="3" customFormat="1" ht="31.05" customHeight="1" spans="1:6">
      <c r="A93" s="9">
        <v>90</v>
      </c>
      <c r="B93" s="10" t="s">
        <v>450</v>
      </c>
      <c r="C93" s="11" t="s">
        <v>451</v>
      </c>
      <c r="D93" s="12" t="s">
        <v>430</v>
      </c>
      <c r="E93" s="9" t="s">
        <v>452</v>
      </c>
      <c r="F93" s="20">
        <v>0.08</v>
      </c>
    </row>
    <row r="94" s="3" customFormat="1" ht="31.05" customHeight="1" spans="1:6">
      <c r="A94" s="9">
        <v>91</v>
      </c>
      <c r="B94" s="13" t="s">
        <v>321</v>
      </c>
      <c r="C94" s="13" t="s">
        <v>322</v>
      </c>
      <c r="D94" s="12" t="s">
        <v>88</v>
      </c>
      <c r="E94" s="9" t="s">
        <v>323</v>
      </c>
      <c r="F94" s="20">
        <v>0.08</v>
      </c>
    </row>
    <row r="95" s="3" customFormat="1" ht="31.05" customHeight="1" spans="1:6">
      <c r="A95" s="9">
        <v>92</v>
      </c>
      <c r="B95" s="13" t="s">
        <v>399</v>
      </c>
      <c r="C95" s="13" t="s">
        <v>400</v>
      </c>
      <c r="D95" s="12" t="s">
        <v>394</v>
      </c>
      <c r="E95" s="9" t="s">
        <v>401</v>
      </c>
      <c r="F95" s="20">
        <v>0.08</v>
      </c>
    </row>
    <row r="96" s="3" customFormat="1" ht="31.05" customHeight="1" spans="1:6">
      <c r="A96" s="9">
        <v>93</v>
      </c>
      <c r="B96" s="10" t="s">
        <v>265</v>
      </c>
      <c r="C96" s="11" t="s">
        <v>266</v>
      </c>
      <c r="D96" s="12" t="s">
        <v>88</v>
      </c>
      <c r="E96" s="9" t="s">
        <v>267</v>
      </c>
      <c r="F96" s="20">
        <v>0.08</v>
      </c>
    </row>
    <row r="97" s="3" customFormat="1" ht="31.05" customHeight="1" spans="1:6">
      <c r="A97" s="9">
        <v>94</v>
      </c>
      <c r="B97" s="13" t="s">
        <v>411</v>
      </c>
      <c r="C97" s="13" t="s">
        <v>412</v>
      </c>
      <c r="D97" s="12" t="s">
        <v>394</v>
      </c>
      <c r="E97" s="9" t="s">
        <v>413</v>
      </c>
      <c r="F97" s="20">
        <v>0.08</v>
      </c>
    </row>
    <row r="98" s="3" customFormat="1" ht="31.05" customHeight="1" spans="1:6">
      <c r="A98" s="9">
        <v>95</v>
      </c>
      <c r="B98" s="13" t="s">
        <v>492</v>
      </c>
      <c r="C98" s="13" t="s">
        <v>493</v>
      </c>
      <c r="D98" s="12" t="s">
        <v>430</v>
      </c>
      <c r="E98" s="9" t="s">
        <v>494</v>
      </c>
      <c r="F98" s="20">
        <v>0.08</v>
      </c>
    </row>
    <row r="99" s="3" customFormat="1" ht="31.05" customHeight="1" spans="1:6">
      <c r="A99" s="9">
        <v>96</v>
      </c>
      <c r="B99" s="80" t="s">
        <v>495</v>
      </c>
      <c r="C99" s="11" t="s">
        <v>496</v>
      </c>
      <c r="D99" s="12" t="s">
        <v>430</v>
      </c>
      <c r="E99" s="9" t="s">
        <v>497</v>
      </c>
      <c r="F99" s="20">
        <v>0.08</v>
      </c>
    </row>
    <row r="100" s="3" customFormat="1" ht="31.05" customHeight="1" spans="1:6">
      <c r="A100" s="9">
        <v>97</v>
      </c>
      <c r="B100" s="13" t="s">
        <v>441</v>
      </c>
      <c r="C100" s="13" t="s">
        <v>442</v>
      </c>
      <c r="D100" s="12" t="s">
        <v>430</v>
      </c>
      <c r="E100" s="9" t="s">
        <v>443</v>
      </c>
      <c r="F100" s="20">
        <v>0.08</v>
      </c>
    </row>
    <row r="101" s="3" customFormat="1" ht="31.05" customHeight="1" spans="1:6">
      <c r="A101" s="9">
        <v>98</v>
      </c>
      <c r="B101" s="10" t="s">
        <v>194</v>
      </c>
      <c r="C101" s="11" t="s">
        <v>195</v>
      </c>
      <c r="D101" s="12" t="s">
        <v>88</v>
      </c>
      <c r="E101" s="9" t="s">
        <v>196</v>
      </c>
      <c r="F101" s="20">
        <v>0.08</v>
      </c>
    </row>
    <row r="102" s="3" customFormat="1" ht="31.05" customHeight="1" spans="1:6">
      <c r="A102" s="9">
        <v>99</v>
      </c>
      <c r="B102" s="13" t="s">
        <v>405</v>
      </c>
      <c r="C102" s="13" t="s">
        <v>406</v>
      </c>
      <c r="D102" s="12" t="s">
        <v>394</v>
      </c>
      <c r="E102" s="9" t="s">
        <v>407</v>
      </c>
      <c r="F102" s="20">
        <v>0.08</v>
      </c>
    </row>
    <row r="103" s="3" customFormat="1" ht="31.05" customHeight="1" spans="1:6">
      <c r="A103" s="9">
        <v>100</v>
      </c>
      <c r="B103" s="10" t="s">
        <v>256</v>
      </c>
      <c r="C103" s="11" t="s">
        <v>257</v>
      </c>
      <c r="D103" s="12" t="s">
        <v>88</v>
      </c>
      <c r="E103" s="9" t="s">
        <v>258</v>
      </c>
      <c r="F103" s="20">
        <v>0.08</v>
      </c>
    </row>
    <row r="104" s="3" customFormat="1" ht="31.05" customHeight="1" spans="1:6">
      <c r="A104" s="9">
        <v>101</v>
      </c>
      <c r="B104" s="13" t="s">
        <v>277</v>
      </c>
      <c r="C104" s="13" t="s">
        <v>278</v>
      </c>
      <c r="D104" s="12" t="s">
        <v>88</v>
      </c>
      <c r="E104" s="9" t="s">
        <v>279</v>
      </c>
      <c r="F104" s="20">
        <v>0.08</v>
      </c>
    </row>
    <row r="105" s="3" customFormat="1" ht="31.05" customHeight="1" spans="1:6">
      <c r="A105" s="9">
        <v>102</v>
      </c>
      <c r="B105" s="79" t="s">
        <v>414</v>
      </c>
      <c r="C105" s="13" t="s">
        <v>415</v>
      </c>
      <c r="D105" s="12" t="s">
        <v>394</v>
      </c>
      <c r="E105" s="9" t="s">
        <v>416</v>
      </c>
      <c r="F105" s="20">
        <v>0.08</v>
      </c>
    </row>
    <row r="106" s="3" customFormat="1" ht="31.05" customHeight="1" spans="1:6">
      <c r="A106" s="9">
        <v>103</v>
      </c>
      <c r="B106" s="79" t="s">
        <v>417</v>
      </c>
      <c r="C106" s="13" t="s">
        <v>418</v>
      </c>
      <c r="D106" s="12" t="s">
        <v>394</v>
      </c>
      <c r="E106" s="9" t="s">
        <v>146</v>
      </c>
      <c r="F106" s="20">
        <v>0.08</v>
      </c>
    </row>
    <row r="107" s="3" customFormat="1" ht="31.05" customHeight="1" spans="1:6">
      <c r="A107" s="9">
        <v>104</v>
      </c>
      <c r="B107" s="10" t="s">
        <v>165</v>
      </c>
      <c r="C107" s="11" t="s">
        <v>166</v>
      </c>
      <c r="D107" s="12" t="s">
        <v>88</v>
      </c>
      <c r="E107" s="9" t="s">
        <v>167</v>
      </c>
      <c r="F107" s="20">
        <v>0.08</v>
      </c>
    </row>
    <row r="108" s="3" customFormat="1" ht="31.05" customHeight="1" spans="1:6">
      <c r="A108" s="9">
        <v>105</v>
      </c>
      <c r="B108" s="10" t="s">
        <v>268</v>
      </c>
      <c r="C108" s="11" t="s">
        <v>269</v>
      </c>
      <c r="D108" s="12" t="s">
        <v>88</v>
      </c>
      <c r="E108" s="9" t="s">
        <v>270</v>
      </c>
      <c r="F108" s="20">
        <v>0.08</v>
      </c>
    </row>
    <row r="109" s="3" customFormat="1" ht="31.05" customHeight="1" spans="1:6">
      <c r="A109" s="9">
        <v>106</v>
      </c>
      <c r="B109" s="80" t="s">
        <v>297</v>
      </c>
      <c r="C109" s="11" t="s">
        <v>298</v>
      </c>
      <c r="D109" s="12" t="s">
        <v>88</v>
      </c>
      <c r="E109" s="9" t="s">
        <v>299</v>
      </c>
      <c r="F109" s="20">
        <v>0.08</v>
      </c>
    </row>
    <row r="110" s="3" customFormat="1" ht="31.05" customHeight="1" spans="1:6">
      <c r="A110" s="9">
        <v>107</v>
      </c>
      <c r="B110" s="10" t="s">
        <v>343</v>
      </c>
      <c r="C110" s="11" t="s">
        <v>344</v>
      </c>
      <c r="D110" s="12" t="s">
        <v>88</v>
      </c>
      <c r="E110" s="9" t="s">
        <v>345</v>
      </c>
      <c r="F110" s="20">
        <v>0.08</v>
      </c>
    </row>
    <row r="111" s="3" customFormat="1" ht="31.05" customHeight="1" spans="1:6">
      <c r="A111" s="9">
        <v>108</v>
      </c>
      <c r="B111" s="13" t="s">
        <v>53</v>
      </c>
      <c r="C111" s="13" t="s">
        <v>54</v>
      </c>
      <c r="D111" s="12" t="s">
        <v>15</v>
      </c>
      <c r="E111" s="9" t="s">
        <v>55</v>
      </c>
      <c r="F111" s="20">
        <v>0.08</v>
      </c>
    </row>
    <row r="112" s="3" customFormat="1" ht="31.05" customHeight="1" spans="1:6">
      <c r="A112" s="9">
        <v>109</v>
      </c>
      <c r="B112" s="10" t="s">
        <v>156</v>
      </c>
      <c r="C112" s="11" t="s">
        <v>157</v>
      </c>
      <c r="D112" s="12" t="s">
        <v>88</v>
      </c>
      <c r="E112" s="9" t="s">
        <v>158</v>
      </c>
      <c r="F112" s="20">
        <v>0.08</v>
      </c>
    </row>
    <row r="113" s="3" customFormat="1" ht="31.05" customHeight="1" spans="1:6">
      <c r="A113" s="9">
        <v>110</v>
      </c>
      <c r="B113" s="10" t="s">
        <v>462</v>
      </c>
      <c r="C113" s="11" t="s">
        <v>463</v>
      </c>
      <c r="D113" s="12" t="s">
        <v>430</v>
      </c>
      <c r="E113" s="9" t="s">
        <v>464</v>
      </c>
      <c r="F113" s="20">
        <v>0.08</v>
      </c>
    </row>
    <row r="114" s="3" customFormat="1" ht="31.05" customHeight="1" spans="1:6">
      <c r="A114" s="9">
        <v>111</v>
      </c>
      <c r="B114" s="10" t="s">
        <v>327</v>
      </c>
      <c r="C114" s="11" t="s">
        <v>328</v>
      </c>
      <c r="D114" s="12" t="s">
        <v>88</v>
      </c>
      <c r="E114" s="9" t="s">
        <v>329</v>
      </c>
      <c r="F114" s="20">
        <v>0.08</v>
      </c>
    </row>
    <row r="115" s="3" customFormat="1" ht="31.05" customHeight="1" spans="1:6">
      <c r="A115" s="9">
        <v>112</v>
      </c>
      <c r="B115" s="10" t="s">
        <v>96</v>
      </c>
      <c r="C115" s="11" t="s">
        <v>97</v>
      </c>
      <c r="D115" s="12" t="s">
        <v>88</v>
      </c>
      <c r="E115" s="9" t="s">
        <v>98</v>
      </c>
      <c r="F115" s="20">
        <v>0.08</v>
      </c>
    </row>
    <row r="116" s="3" customFormat="1" ht="31.05" customHeight="1" spans="1:6">
      <c r="A116" s="9">
        <v>113</v>
      </c>
      <c r="B116" s="79" t="s">
        <v>419</v>
      </c>
      <c r="C116" s="13" t="s">
        <v>420</v>
      </c>
      <c r="D116" s="12" t="s">
        <v>394</v>
      </c>
      <c r="E116" s="9" t="s">
        <v>421</v>
      </c>
      <c r="F116" s="20">
        <v>0.08</v>
      </c>
    </row>
    <row r="117" s="3" customFormat="1" ht="31.05" customHeight="1" spans="1:6">
      <c r="A117" s="9">
        <v>114</v>
      </c>
      <c r="B117" s="13" t="s">
        <v>253</v>
      </c>
      <c r="C117" s="13" t="s">
        <v>254</v>
      </c>
      <c r="D117" s="12" t="s">
        <v>88</v>
      </c>
      <c r="E117" s="9" t="s">
        <v>255</v>
      </c>
      <c r="F117" s="20">
        <v>0.08</v>
      </c>
    </row>
    <row r="118" s="3" customFormat="1" ht="31.05" customHeight="1" spans="1:6">
      <c r="A118" s="9">
        <v>115</v>
      </c>
      <c r="B118" s="10" t="s">
        <v>396</v>
      </c>
      <c r="C118" s="11" t="s">
        <v>397</v>
      </c>
      <c r="D118" s="12" t="s">
        <v>394</v>
      </c>
      <c r="E118" s="9" t="s">
        <v>398</v>
      </c>
      <c r="F118" s="20">
        <v>0.08</v>
      </c>
    </row>
    <row r="119" s="3" customFormat="1" ht="31.05" customHeight="1" spans="1:6">
      <c r="A119" s="9">
        <v>116</v>
      </c>
      <c r="B119" s="10" t="s">
        <v>374</v>
      </c>
      <c r="C119" s="11" t="s">
        <v>375</v>
      </c>
      <c r="D119" s="12" t="s">
        <v>372</v>
      </c>
      <c r="E119" s="9" t="s">
        <v>376</v>
      </c>
      <c r="F119" s="20">
        <v>0.08</v>
      </c>
    </row>
    <row r="120" s="3" customFormat="1" ht="31.05" customHeight="1" spans="1:6">
      <c r="A120" s="9">
        <v>117</v>
      </c>
      <c r="B120" s="10" t="s">
        <v>262</v>
      </c>
      <c r="C120" s="11" t="s">
        <v>263</v>
      </c>
      <c r="D120" s="12" t="s">
        <v>88</v>
      </c>
      <c r="E120" s="9" t="s">
        <v>264</v>
      </c>
      <c r="F120" s="20">
        <v>0.08</v>
      </c>
    </row>
    <row r="121" s="3" customFormat="1" ht="31.05" customHeight="1" spans="1:6">
      <c r="A121" s="9">
        <v>118</v>
      </c>
      <c r="B121" s="14" t="s">
        <v>318</v>
      </c>
      <c r="C121" s="15" t="s">
        <v>319</v>
      </c>
      <c r="D121" s="16" t="s">
        <v>88</v>
      </c>
      <c r="E121" s="21" t="s">
        <v>320</v>
      </c>
      <c r="F121" s="20">
        <v>0.08</v>
      </c>
    </row>
    <row r="122" s="3" customFormat="1" ht="31.05" customHeight="1" spans="1:6">
      <c r="A122" s="9">
        <v>119</v>
      </c>
      <c r="B122" s="80" t="s">
        <v>224</v>
      </c>
      <c r="C122" s="11" t="s">
        <v>225</v>
      </c>
      <c r="D122" s="12" t="s">
        <v>88</v>
      </c>
      <c r="E122" s="9" t="s">
        <v>226</v>
      </c>
      <c r="F122" s="20">
        <v>0.08</v>
      </c>
    </row>
    <row r="123" s="3" customFormat="1" ht="31.05" customHeight="1" spans="1:6">
      <c r="A123" s="9">
        <v>120</v>
      </c>
      <c r="B123" s="10" t="s">
        <v>465</v>
      </c>
      <c r="C123" s="11" t="s">
        <v>466</v>
      </c>
      <c r="D123" s="12" t="s">
        <v>430</v>
      </c>
      <c r="E123" s="9" t="s">
        <v>542</v>
      </c>
      <c r="F123" s="20">
        <v>0.08</v>
      </c>
    </row>
    <row r="124" s="3" customFormat="1" ht="31.05" customHeight="1" spans="1:6">
      <c r="A124" s="9">
        <v>121</v>
      </c>
      <c r="B124" s="80" t="s">
        <v>309</v>
      </c>
      <c r="C124" s="11" t="s">
        <v>310</v>
      </c>
      <c r="D124" s="12" t="s">
        <v>88</v>
      </c>
      <c r="E124" s="9" t="s">
        <v>311</v>
      </c>
      <c r="F124" s="20">
        <v>0.08</v>
      </c>
    </row>
    <row r="125" s="3" customFormat="1" ht="31.05" customHeight="1" spans="1:6">
      <c r="A125" s="9">
        <v>122</v>
      </c>
      <c r="B125" s="80" t="s">
        <v>285</v>
      </c>
      <c r="C125" s="11" t="s">
        <v>286</v>
      </c>
      <c r="D125" s="12" t="s">
        <v>88</v>
      </c>
      <c r="E125" s="9" t="s">
        <v>287</v>
      </c>
      <c r="F125" s="20">
        <v>0.08</v>
      </c>
    </row>
    <row r="126" s="3" customFormat="1" ht="31.05" customHeight="1" spans="1:6">
      <c r="A126" s="9">
        <v>123</v>
      </c>
      <c r="B126" s="10" t="s">
        <v>367</v>
      </c>
      <c r="C126" s="11" t="s">
        <v>368</v>
      </c>
      <c r="D126" s="12" t="s">
        <v>88</v>
      </c>
      <c r="E126" s="9" t="s">
        <v>369</v>
      </c>
      <c r="F126" s="20">
        <v>0.08</v>
      </c>
    </row>
    <row r="127" s="3" customFormat="1" ht="31.05" customHeight="1" spans="1:6">
      <c r="A127" s="9">
        <v>124</v>
      </c>
      <c r="B127" s="10" t="s">
        <v>236</v>
      </c>
      <c r="C127" s="11" t="s">
        <v>237</v>
      </c>
      <c r="D127" s="12" t="s">
        <v>88</v>
      </c>
      <c r="E127" s="9" t="s">
        <v>214</v>
      </c>
      <c r="F127" s="20">
        <v>0.08</v>
      </c>
    </row>
    <row r="128" s="3" customFormat="1" ht="31.05" customHeight="1" spans="1:6">
      <c r="A128" s="9">
        <v>125</v>
      </c>
      <c r="B128" s="80" t="s">
        <v>355</v>
      </c>
      <c r="C128" s="23" t="s">
        <v>356</v>
      </c>
      <c r="D128" s="12" t="s">
        <v>88</v>
      </c>
      <c r="E128" s="9" t="s">
        <v>357</v>
      </c>
      <c r="F128" s="20">
        <v>0.08</v>
      </c>
    </row>
    <row r="129" s="3" customFormat="1" ht="31.05" customHeight="1" spans="1:6">
      <c r="A129" s="9">
        <v>126</v>
      </c>
      <c r="B129" s="13" t="s">
        <v>162</v>
      </c>
      <c r="C129" s="13" t="s">
        <v>163</v>
      </c>
      <c r="D129" s="12" t="s">
        <v>88</v>
      </c>
      <c r="E129" s="9" t="s">
        <v>543</v>
      </c>
      <c r="F129" s="20">
        <v>0.08</v>
      </c>
    </row>
    <row r="130" s="3" customFormat="1" ht="31.05" customHeight="1" spans="1:6">
      <c r="A130" s="9">
        <v>127</v>
      </c>
      <c r="B130" s="13" t="s">
        <v>364</v>
      </c>
      <c r="C130" s="13" t="s">
        <v>365</v>
      </c>
      <c r="D130" s="12" t="s">
        <v>88</v>
      </c>
      <c r="E130" s="9" t="s">
        <v>366</v>
      </c>
      <c r="F130" s="20">
        <v>0.08</v>
      </c>
    </row>
    <row r="131" s="3" customFormat="1" ht="31.05" customHeight="1" spans="1:6">
      <c r="A131" s="9">
        <v>128</v>
      </c>
      <c r="B131" s="10" t="s">
        <v>126</v>
      </c>
      <c r="C131" s="11" t="s">
        <v>127</v>
      </c>
      <c r="D131" s="12" t="s">
        <v>88</v>
      </c>
      <c r="E131" s="9" t="s">
        <v>128</v>
      </c>
      <c r="F131" s="20">
        <v>0.08</v>
      </c>
    </row>
    <row r="132" s="3" customFormat="1" ht="31.05" customHeight="1" spans="1:6">
      <c r="A132" s="9">
        <v>129</v>
      </c>
      <c r="B132" s="13" t="s">
        <v>432</v>
      </c>
      <c r="C132" s="13" t="s">
        <v>433</v>
      </c>
      <c r="D132" s="12" t="s">
        <v>430</v>
      </c>
      <c r="E132" s="9" t="s">
        <v>434</v>
      </c>
      <c r="F132" s="20">
        <v>0.08</v>
      </c>
    </row>
    <row r="133" s="3" customFormat="1" ht="31.05" customHeight="1" spans="1:6">
      <c r="A133" s="9">
        <v>130</v>
      </c>
      <c r="B133" s="10" t="s">
        <v>111</v>
      </c>
      <c r="C133" s="11" t="s">
        <v>112</v>
      </c>
      <c r="D133" s="12" t="s">
        <v>88</v>
      </c>
      <c r="E133" s="9" t="s">
        <v>113</v>
      </c>
      <c r="F133" s="20">
        <v>0.08</v>
      </c>
    </row>
    <row r="134" s="3" customFormat="1" ht="31.05" customHeight="1" spans="1:6">
      <c r="A134" s="9">
        <v>131</v>
      </c>
      <c r="B134" s="10" t="s">
        <v>303</v>
      </c>
      <c r="C134" s="11" t="s">
        <v>304</v>
      </c>
      <c r="D134" s="12" t="s">
        <v>88</v>
      </c>
      <c r="E134" s="9" t="s">
        <v>305</v>
      </c>
      <c r="F134" s="20">
        <v>0.08</v>
      </c>
    </row>
    <row r="135" s="3" customFormat="1" ht="31.05" customHeight="1" spans="1:6">
      <c r="A135" s="9">
        <v>132</v>
      </c>
      <c r="B135" s="14" t="s">
        <v>189</v>
      </c>
      <c r="C135" s="15" t="s">
        <v>190</v>
      </c>
      <c r="D135" s="16" t="s">
        <v>88</v>
      </c>
      <c r="E135" s="21" t="s">
        <v>191</v>
      </c>
      <c r="F135" s="20">
        <v>0.08</v>
      </c>
    </row>
    <row r="136" s="3" customFormat="1" ht="31.05" customHeight="1" spans="1:6">
      <c r="A136" s="9">
        <v>133</v>
      </c>
      <c r="B136" s="13" t="s">
        <v>247</v>
      </c>
      <c r="C136" s="13" t="s">
        <v>248</v>
      </c>
      <c r="D136" s="12" t="s">
        <v>88</v>
      </c>
      <c r="E136" s="9" t="s">
        <v>544</v>
      </c>
      <c r="F136" s="20">
        <v>0.08</v>
      </c>
    </row>
    <row r="137" s="3" customFormat="1" ht="31.05" customHeight="1" spans="1:6">
      <c r="A137" s="9">
        <v>134</v>
      </c>
      <c r="B137" s="10" t="s">
        <v>99</v>
      </c>
      <c r="C137" s="11" t="s">
        <v>100</v>
      </c>
      <c r="D137" s="12" t="s">
        <v>88</v>
      </c>
      <c r="E137" s="9" t="s">
        <v>101</v>
      </c>
      <c r="F137" s="20">
        <v>0.08</v>
      </c>
    </row>
    <row r="138" s="3" customFormat="1" ht="31.05" customHeight="1" spans="1:6">
      <c r="A138" s="9">
        <v>135</v>
      </c>
      <c r="B138" s="10" t="s">
        <v>212</v>
      </c>
      <c r="C138" s="11" t="s">
        <v>213</v>
      </c>
      <c r="D138" s="12" t="s">
        <v>88</v>
      </c>
      <c r="E138" s="9" t="s">
        <v>214</v>
      </c>
      <c r="F138" s="20">
        <v>0.08</v>
      </c>
    </row>
    <row r="139" s="3" customFormat="1" ht="31.05" customHeight="1" spans="1:6">
      <c r="A139" s="9">
        <v>136</v>
      </c>
      <c r="B139" s="13" t="s">
        <v>480</v>
      </c>
      <c r="C139" s="13" t="s">
        <v>481</v>
      </c>
      <c r="D139" s="12" t="s">
        <v>430</v>
      </c>
      <c r="E139" s="9" t="s">
        <v>482</v>
      </c>
      <c r="F139" s="20">
        <v>0.08</v>
      </c>
    </row>
    <row r="140" s="3" customFormat="1" ht="31.05" customHeight="1" spans="1:6">
      <c r="A140" s="9">
        <v>137</v>
      </c>
      <c r="B140" s="13" t="s">
        <v>324</v>
      </c>
      <c r="C140" s="13" t="s">
        <v>325</v>
      </c>
      <c r="D140" s="12" t="s">
        <v>88</v>
      </c>
      <c r="E140" s="9" t="s">
        <v>545</v>
      </c>
      <c r="F140" s="20">
        <v>0.08</v>
      </c>
    </row>
    <row r="141" s="3" customFormat="1" ht="31.05" customHeight="1" spans="1:6">
      <c r="A141" s="9">
        <v>138</v>
      </c>
      <c r="B141" s="13" t="s">
        <v>306</v>
      </c>
      <c r="C141" s="13" t="s">
        <v>307</v>
      </c>
      <c r="D141" s="12" t="s">
        <v>88</v>
      </c>
      <c r="E141" s="9" t="s">
        <v>308</v>
      </c>
      <c r="F141" s="20">
        <v>0.08</v>
      </c>
    </row>
    <row r="142" s="3" customFormat="1" ht="31.05" customHeight="1" spans="1:6">
      <c r="A142" s="9">
        <v>139</v>
      </c>
      <c r="B142" s="13" t="s">
        <v>402</v>
      </c>
      <c r="C142" s="13" t="s">
        <v>403</v>
      </c>
      <c r="D142" s="12" t="s">
        <v>394</v>
      </c>
      <c r="E142" s="9" t="s">
        <v>404</v>
      </c>
      <c r="F142" s="20">
        <v>0.08</v>
      </c>
    </row>
    <row r="143" s="3" customFormat="1" ht="31.05" customHeight="1" spans="1:6">
      <c r="A143" s="9">
        <v>140</v>
      </c>
      <c r="B143" s="13" t="s">
        <v>428</v>
      </c>
      <c r="C143" s="13" t="s">
        <v>429</v>
      </c>
      <c r="D143" s="12" t="s">
        <v>430</v>
      </c>
      <c r="E143" s="9" t="s">
        <v>431</v>
      </c>
      <c r="F143" s="20">
        <v>0.08</v>
      </c>
    </row>
    <row r="144" s="3" customFormat="1" ht="31.05" customHeight="1" spans="1:6">
      <c r="A144" s="9">
        <v>141</v>
      </c>
      <c r="B144" s="10" t="s">
        <v>352</v>
      </c>
      <c r="C144" s="11" t="s">
        <v>353</v>
      </c>
      <c r="D144" s="12" t="s">
        <v>88</v>
      </c>
      <c r="E144" s="9" t="s">
        <v>354</v>
      </c>
      <c r="F144" s="20">
        <v>0.08</v>
      </c>
    </row>
    <row r="145" s="3" customFormat="1" ht="31.05" customHeight="1" spans="1:6">
      <c r="A145" s="9">
        <v>142</v>
      </c>
      <c r="B145" s="10" t="s">
        <v>300</v>
      </c>
      <c r="C145" s="11" t="s">
        <v>301</v>
      </c>
      <c r="D145" s="12" t="s">
        <v>88</v>
      </c>
      <c r="E145" s="9" t="s">
        <v>302</v>
      </c>
      <c r="F145" s="20">
        <v>0.08</v>
      </c>
    </row>
    <row r="146" s="3" customFormat="1" ht="31.05" customHeight="1" spans="1:6">
      <c r="A146" s="9">
        <v>143</v>
      </c>
      <c r="B146" s="24" t="s">
        <v>501</v>
      </c>
      <c r="C146" s="15" t="s">
        <v>502</v>
      </c>
      <c r="D146" s="16" t="s">
        <v>430</v>
      </c>
      <c r="E146" s="21" t="s">
        <v>546</v>
      </c>
      <c r="F146" s="20">
        <v>0.08</v>
      </c>
    </row>
    <row r="147" s="3" customFormat="1" ht="31.05" customHeight="1" spans="1:6">
      <c r="A147" s="9">
        <v>144</v>
      </c>
      <c r="B147" s="80" t="s">
        <v>259</v>
      </c>
      <c r="C147" s="11" t="s">
        <v>260</v>
      </c>
      <c r="D147" s="12" t="s">
        <v>88</v>
      </c>
      <c r="E147" s="9" t="s">
        <v>261</v>
      </c>
      <c r="F147" s="20">
        <v>0.08</v>
      </c>
    </row>
    <row r="148" s="3" customFormat="1" ht="31.05" customHeight="1" spans="1:6">
      <c r="A148" s="9">
        <v>145</v>
      </c>
      <c r="B148" s="13" t="s">
        <v>244</v>
      </c>
      <c r="C148" s="13" t="s">
        <v>245</v>
      </c>
      <c r="D148" s="12" t="s">
        <v>88</v>
      </c>
      <c r="E148" s="9" t="s">
        <v>246</v>
      </c>
      <c r="F148" s="20">
        <v>0.08</v>
      </c>
    </row>
    <row r="149" s="3" customFormat="1" ht="31.05" customHeight="1" spans="1:6">
      <c r="A149" s="9">
        <v>146</v>
      </c>
      <c r="B149" s="14" t="s">
        <v>135</v>
      </c>
      <c r="C149" s="15" t="s">
        <v>136</v>
      </c>
      <c r="D149" s="16" t="s">
        <v>88</v>
      </c>
      <c r="E149" s="21" t="s">
        <v>547</v>
      </c>
      <c r="F149" s="20">
        <v>0.08</v>
      </c>
    </row>
    <row r="150" s="3" customFormat="1" ht="31.05" customHeight="1" spans="1:6">
      <c r="A150" s="9">
        <v>147</v>
      </c>
      <c r="B150" s="13" t="s">
        <v>377</v>
      </c>
      <c r="C150" s="13" t="s">
        <v>378</v>
      </c>
      <c r="D150" s="12" t="s">
        <v>372</v>
      </c>
      <c r="E150" s="9" t="s">
        <v>379</v>
      </c>
      <c r="F150" s="20">
        <v>0.08</v>
      </c>
    </row>
    <row r="151" s="3" customFormat="1" ht="31.05" customHeight="1" spans="1:6">
      <c r="A151" s="9">
        <v>148</v>
      </c>
      <c r="B151" s="10" t="s">
        <v>227</v>
      </c>
      <c r="C151" s="11" t="s">
        <v>228</v>
      </c>
      <c r="D151" s="12" t="s">
        <v>88</v>
      </c>
      <c r="E151" s="9" t="s">
        <v>229</v>
      </c>
      <c r="F151" s="20">
        <v>0.08</v>
      </c>
    </row>
    <row r="152" s="3" customFormat="1" ht="31.05" customHeight="1" spans="1:6">
      <c r="A152" s="9">
        <v>149</v>
      </c>
      <c r="B152" s="10" t="s">
        <v>138</v>
      </c>
      <c r="C152" s="11" t="s">
        <v>139</v>
      </c>
      <c r="D152" s="12" t="s">
        <v>88</v>
      </c>
      <c r="E152" s="9" t="s">
        <v>140</v>
      </c>
      <c r="F152" s="20">
        <v>0.08</v>
      </c>
    </row>
    <row r="153" s="4" customFormat="1" ht="31.05" customHeight="1" spans="1:6">
      <c r="A153" s="9">
        <v>150</v>
      </c>
      <c r="B153" s="10" t="s">
        <v>117</v>
      </c>
      <c r="C153" s="11" t="s">
        <v>118</v>
      </c>
      <c r="D153" s="12" t="s">
        <v>88</v>
      </c>
      <c r="E153" s="9" t="s">
        <v>119</v>
      </c>
      <c r="F153" s="20">
        <v>0.08</v>
      </c>
    </row>
    <row r="154" s="4" customFormat="1" ht="31.05" customHeight="1" spans="1:6">
      <c r="A154" s="9">
        <v>151</v>
      </c>
      <c r="B154" s="10" t="s">
        <v>435</v>
      </c>
      <c r="C154" s="11" t="s">
        <v>436</v>
      </c>
      <c r="D154" s="12" t="s">
        <v>430</v>
      </c>
      <c r="E154" s="9" t="s">
        <v>437</v>
      </c>
      <c r="F154" s="20">
        <v>0.08</v>
      </c>
    </row>
    <row r="155" s="4" customFormat="1" ht="31.05" customHeight="1" spans="1:6">
      <c r="A155" s="9">
        <v>152</v>
      </c>
      <c r="B155" s="13" t="s">
        <v>422</v>
      </c>
      <c r="C155" s="13" t="s">
        <v>423</v>
      </c>
      <c r="D155" s="12" t="s">
        <v>394</v>
      </c>
      <c r="E155" s="9" t="s">
        <v>548</v>
      </c>
      <c r="F155" s="20">
        <v>0.08</v>
      </c>
    </row>
    <row r="156" s="5" customFormat="1" customHeight="1" spans="1:6">
      <c r="A156" s="2"/>
      <c r="B156" s="1"/>
      <c r="C156" s="1"/>
      <c r="D156" s="1"/>
      <c r="E156" s="1"/>
      <c r="F156" s="2"/>
    </row>
  </sheetData>
  <mergeCells count="1">
    <mergeCell ref="A2:F2"/>
  </mergeCells>
  <conditionalFormatting sqref="B25">
    <cfRule type="duplicateValues" dxfId="0" priority="13"/>
  </conditionalFormatting>
  <conditionalFormatting sqref="C25">
    <cfRule type="duplicateValues" dxfId="0" priority="14"/>
  </conditionalFormatting>
  <conditionalFormatting sqref="C33">
    <cfRule type="duplicateValues" dxfId="0" priority="11"/>
  </conditionalFormatting>
  <conditionalFormatting sqref="C39">
    <cfRule type="duplicateValues" dxfId="0" priority="8"/>
  </conditionalFormatting>
  <conditionalFormatting sqref="C87">
    <cfRule type="duplicateValues" dxfId="0" priority="7"/>
  </conditionalFormatting>
  <conditionalFormatting sqref="C143">
    <cfRule type="duplicateValues" dxfId="0" priority="6"/>
  </conditionalFormatting>
  <conditionalFormatting sqref="C4:C24">
    <cfRule type="duplicateValues" dxfId="0" priority="15"/>
  </conditionalFormatting>
  <conditionalFormatting sqref="C26:C27">
    <cfRule type="duplicateValues" dxfId="0" priority="12"/>
  </conditionalFormatting>
  <conditionalFormatting sqref="C34:C35">
    <cfRule type="duplicateValues" dxfId="0" priority="10"/>
  </conditionalFormatting>
  <conditionalFormatting sqref="C36:C38">
    <cfRule type="duplicateValues" dxfId="0" priority="9"/>
  </conditionalFormatting>
  <pageMargins left="0.751388888888889" right="0.751388888888889" top="1" bottom="1" header="0.5" footer="0.5"/>
  <pageSetup paperSize="9" scale="73" orientation="landscape" horizontalDpi="600"/>
  <headerFooter/>
  <ignoredErrors>
    <ignoredError sqref="B1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附表2 火炬统计企业核对</vt:lpstr>
      <vt:lpstr>核定汇总表</vt:lpstr>
      <vt:lpstr>火炬统计企业统计人员奖励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</dc:creator>
  <cp:lastModifiedBy>kylin</cp:lastModifiedBy>
  <dcterms:created xsi:type="dcterms:W3CDTF">2024-07-30T16:40:00Z</dcterms:created>
  <cp:lastPrinted>2026-09-04T15:15:00Z</cp:lastPrinted>
  <dcterms:modified xsi:type="dcterms:W3CDTF">2026-09-24T14:34:58Z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8FAC815008A74DE8A2FFC4F311D0C6E8_13</vt:lpwstr>
  </property>
  <property fmtid="{D5CDD505-2E9C-101B-9397-08002B2CF9AE}" pid="3" name="KSOProductBuildVer">
    <vt:lpwstr>2052-11.8.2.10605</vt:lpwstr>
  </property>
  <property fmtid="{D5CDD505-2E9C-101B-9397-08002B2CF9AE}" pid="4" name="CalculationRule">
    <vt:i4>0</vt:i4>
  </property>
</Properties>
</file>