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<sst xmlns="http://schemas.openxmlformats.org/spreadsheetml/2006/main" count="90" uniqueCount="74">
  <si>
    <t>原曲仁矿棚户区改造安置房房款及税费计算表</t>
  </si>
  <si>
    <t>公示时间：2025/6/13-2025/6/20</t>
  </si>
  <si>
    <t>序号</t>
  </si>
  <si>
    <t>矿区</t>
  </si>
  <si>
    <t>编号</t>
  </si>
  <si>
    <t>安置人姓名</t>
  </si>
  <si>
    <t>身份证号码</t>
  </si>
  <si>
    <t>户主身份</t>
  </si>
  <si>
    <t>安置类型</t>
  </si>
  <si>
    <t>证载人姓名</t>
  </si>
  <si>
    <t>证件类型</t>
  </si>
  <si>
    <t>旧房证件编号</t>
  </si>
  <si>
    <t>旧房证载面积</t>
  </si>
  <si>
    <t>折算旧房建筑面积</t>
  </si>
  <si>
    <t>安置房房号</t>
  </si>
  <si>
    <t>新房建筑面积</t>
  </si>
  <si>
    <t>减免公摊面积</t>
  </si>
  <si>
    <t>新房计算面积</t>
  </si>
  <si>
    <t>职工类保底面积部分房款</t>
  </si>
  <si>
    <t>非职工类保底面积部分房款</t>
  </si>
  <si>
    <t>限价房款(2629-2800)</t>
  </si>
  <si>
    <t>超面积部分房款(1500元/㎡)</t>
  </si>
  <si>
    <t>超面积部分房款(2800/㎡元)</t>
  </si>
  <si>
    <t>超面积部分房款(3400元/㎡)</t>
  </si>
  <si>
    <t>建筑误差部分房款</t>
  </si>
  <si>
    <t>应缴房款合计</t>
  </si>
  <si>
    <t>契税</t>
  </si>
  <si>
    <t>物业维修资金</t>
  </si>
  <si>
    <t>燃气费</t>
  </si>
  <si>
    <t>合计</t>
  </si>
  <si>
    <t>备注</t>
  </si>
  <si>
    <t>花坪矿</t>
  </si>
  <si>
    <t>004018606</t>
  </si>
  <si>
    <t>吴国花</t>
  </si>
  <si>
    <t>440202********5312</t>
  </si>
  <si>
    <t>职工</t>
  </si>
  <si>
    <t>原户主</t>
  </si>
  <si>
    <t>崔惠禅</t>
  </si>
  <si>
    <t>使用证</t>
  </si>
  <si>
    <t>0006245</t>
  </si>
  <si>
    <t>富田居18幢606房</t>
  </si>
  <si>
    <t>职工买卖</t>
  </si>
  <si>
    <t>008023602</t>
  </si>
  <si>
    <t>王新路</t>
  </si>
  <si>
    <t>440202********5331</t>
  </si>
  <si>
    <t>刘永泉</t>
  </si>
  <si>
    <t>0006413</t>
  </si>
  <si>
    <t>茶山居23幢602房</t>
  </si>
  <si>
    <t>格顶矿</t>
  </si>
  <si>
    <t>008037304</t>
  </si>
  <si>
    <t>陈坚</t>
  </si>
  <si>
    <t>430322********2311</t>
  </si>
  <si>
    <t>外来人员</t>
  </si>
  <si>
    <t>未办证</t>
  </si>
  <si>
    <t>茶山居37幢304房</t>
  </si>
  <si>
    <t>富仁矿</t>
  </si>
  <si>
    <t>008014501</t>
  </si>
  <si>
    <t>蓝群辉</t>
  </si>
  <si>
    <t>440202********5314</t>
  </si>
  <si>
    <t>0000762</t>
  </si>
  <si>
    <t>茶山居14幢501房</t>
  </si>
  <si>
    <t>008032501</t>
  </si>
  <si>
    <t>王少珍</t>
  </si>
  <si>
    <t>440202********5321</t>
  </si>
  <si>
    <t>0010486</t>
  </si>
  <si>
    <t>茶山居32幢501房</t>
  </si>
  <si>
    <t>茶山矿</t>
  </si>
  <si>
    <t>006030303</t>
  </si>
  <si>
    <t>朱美珍</t>
  </si>
  <si>
    <t>440203********1528</t>
  </si>
  <si>
    <t>职工家属</t>
  </si>
  <si>
    <t>0011391</t>
  </si>
  <si>
    <t>富安阁30幢303房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</si>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</sst>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4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7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8"/>
  <sheetViews>
    <sheetView tabSelected="1" workbookViewId="0">
      <selection activeCell="AC2" sqref="AC$1:AC$1048576"/>
    </sheetView>
  </sheetViews>
  <sheetFormatPr defaultColWidth="9" defaultRowHeight="14.25"/>
  <cols>
    <col min="1" max="2" width="6.1" style="2" customWidth="1"/>
    <col min="3" max="4" width="9" style="2"/>
    <col min="5" max="5" width="19.75" style="2" customWidth="1"/>
    <col min="6" max="10" width="9" style="2"/>
    <col min="11" max="11" width="6.10833333333333" style="2" customWidth="1"/>
    <col min="12" max="12" width="9" style="2"/>
    <col min="13" max="13" width="15.5166666666667" style="2" customWidth="1"/>
    <col min="14" max="14" width="9" style="2"/>
    <col min="15" max="15" width="5.19166666666667" style="2" customWidth="1"/>
    <col min="16" max="23" width="9" style="2"/>
    <col min="24" max="24" width="9.725" style="2" customWidth="1"/>
    <col min="25" max="27" width="9" style="2"/>
    <col min="28" max="28" width="10.8083333333333" style="2" customWidth="1"/>
    <col min="29" max="29" width="13.375" style="2" customWidth="1"/>
    <col min="30" max="16384" width="9" style="2"/>
  </cols>
  <sheetData>
    <row r="1" ht="41" customHeight="1" spans="1:2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18" spans="3:35">
      <c r="C2" s="4"/>
      <c r="D2" s="5"/>
      <c r="E2" s="12"/>
      <c r="F2" s="12"/>
      <c r="G2" s="13" t="s">
        <v>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25"/>
      <c r="AG2" s="5"/>
      <c r="AH2" s="5"/>
      <c r="AI2" s="26"/>
    </row>
    <row r="3" ht="38.25" spans="1:29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20" t="s">
        <v>26</v>
      </c>
      <c r="Z3" s="8" t="s">
        <v>27</v>
      </c>
      <c r="AA3" s="21" t="s">
        <v>28</v>
      </c>
      <c r="AB3" s="8" t="s">
        <v>29</v>
      </c>
      <c r="AC3" s="8" t="s">
        <v>30</v>
      </c>
    </row>
    <row r="4" ht="20" customHeight="1" spans="1:29">
      <c r="A4" s="9">
        <v>1</v>
      </c>
      <c r="B4" s="10" t="s">
        <v>31</v>
      </c>
      <c r="C4" s="27" t="s">
        <v>32</v>
      </c>
      <c r="D4" s="6" t="s">
        <v>33</v>
      </c>
      <c r="E4" s="14" t="s">
        <v>34</v>
      </c>
      <c r="F4" s="15" t="s">
        <v>35</v>
      </c>
      <c r="G4" s="16" t="s">
        <v>36</v>
      </c>
      <c r="H4" s="6" t="s">
        <v>37</v>
      </c>
      <c r="I4" s="17" t="s">
        <v>38</v>
      </c>
      <c r="J4" s="27" t="s">
        <v>39</v>
      </c>
      <c r="K4" s="6">
        <v>46</v>
      </c>
      <c r="L4" s="6">
        <v>50.25</v>
      </c>
      <c r="M4" s="6" t="s">
        <v>40</v>
      </c>
      <c r="N4" s="6">
        <v>75.22</v>
      </c>
      <c r="O4" s="6"/>
      <c r="P4" s="6">
        <v>75.22</v>
      </c>
      <c r="Q4" s="6">
        <v>7040</v>
      </c>
      <c r="R4" s="6"/>
      <c r="S4" s="6"/>
      <c r="T4" s="6">
        <v>15000</v>
      </c>
      <c r="U4" s="6">
        <v>28000</v>
      </c>
      <c r="V4" s="6"/>
      <c r="W4" s="6">
        <v>330</v>
      </c>
      <c r="X4" s="19">
        <f>W4+U4+T4+Q4</f>
        <v>50370</v>
      </c>
      <c r="Y4" s="22">
        <f t="shared" ref="Y4:Y9" si="0">X4*0.01</f>
        <v>503.7</v>
      </c>
      <c r="Z4" s="23">
        <f t="shared" ref="Z4:Z9" si="1">N4*1155*0.05</f>
        <v>4343.955</v>
      </c>
      <c r="AA4" s="24">
        <v>1200</v>
      </c>
      <c r="AB4" s="23">
        <f t="shared" ref="AB4:AB9" si="2">AA4+Z4+Y4+X4</f>
        <v>56417.655</v>
      </c>
      <c r="AC4" s="9" t="s">
        <v>41</v>
      </c>
    </row>
    <row r="5" ht="20" customHeight="1" spans="1:29">
      <c r="A5" s="6">
        <v>2</v>
      </c>
      <c r="B5" s="11"/>
      <c r="C5" s="27" t="s">
        <v>42</v>
      </c>
      <c r="D5" s="6" t="s">
        <v>43</v>
      </c>
      <c r="E5" s="14" t="s">
        <v>44</v>
      </c>
      <c r="F5" s="15" t="s">
        <v>35</v>
      </c>
      <c r="G5" s="16" t="s">
        <v>36</v>
      </c>
      <c r="H5" s="6" t="s">
        <v>45</v>
      </c>
      <c r="I5" s="17" t="s">
        <v>38</v>
      </c>
      <c r="J5" s="27" t="s">
        <v>46</v>
      </c>
      <c r="K5" s="6">
        <v>33</v>
      </c>
      <c r="L5" s="6">
        <v>36.05</v>
      </c>
      <c r="M5" s="6" t="s">
        <v>47</v>
      </c>
      <c r="N5" s="6">
        <v>77.94</v>
      </c>
      <c r="O5" s="6">
        <v>2.7</v>
      </c>
      <c r="P5" s="6">
        <v>75.24</v>
      </c>
      <c r="Q5" s="6">
        <v>7040</v>
      </c>
      <c r="R5" s="6"/>
      <c r="S5" s="6"/>
      <c r="T5" s="6">
        <v>15000</v>
      </c>
      <c r="U5" s="6">
        <v>28000</v>
      </c>
      <c r="V5" s="6"/>
      <c r="W5" s="6">
        <v>360</v>
      </c>
      <c r="X5" s="19">
        <f>W5+U5+T5+Q5</f>
        <v>50400</v>
      </c>
      <c r="Y5" s="22">
        <f t="shared" si="0"/>
        <v>504</v>
      </c>
      <c r="Z5" s="23">
        <f t="shared" si="1"/>
        <v>4501.035</v>
      </c>
      <c r="AA5" s="24">
        <v>1200</v>
      </c>
      <c r="AB5" s="23">
        <f t="shared" si="2"/>
        <v>56605.035</v>
      </c>
      <c r="AC5" s="9" t="s">
        <v>41</v>
      </c>
    </row>
    <row r="6" ht="20" customHeight="1" spans="1:29">
      <c r="A6" s="6">
        <v>3</v>
      </c>
      <c r="B6" s="6" t="s">
        <v>48</v>
      </c>
      <c r="C6" s="27" t="s">
        <v>49</v>
      </c>
      <c r="D6" s="6" t="s">
        <v>50</v>
      </c>
      <c r="E6" s="14" t="s">
        <v>51</v>
      </c>
      <c r="F6" s="15" t="s">
        <v>52</v>
      </c>
      <c r="G6" s="16" t="s">
        <v>36</v>
      </c>
      <c r="H6" s="6"/>
      <c r="I6" s="6"/>
      <c r="J6" s="17" t="s">
        <v>53</v>
      </c>
      <c r="K6" s="6">
        <v>50</v>
      </c>
      <c r="L6" s="6">
        <v>50</v>
      </c>
      <c r="M6" s="6" t="s">
        <v>54</v>
      </c>
      <c r="N6" s="6">
        <v>75.67</v>
      </c>
      <c r="O6" s="6"/>
      <c r="P6" s="6">
        <v>75.67</v>
      </c>
      <c r="Q6" s="6"/>
      <c r="R6" s="6"/>
      <c r="S6" s="6">
        <v>210000</v>
      </c>
      <c r="T6" s="6"/>
      <c r="U6" s="6"/>
      <c r="V6" s="6"/>
      <c r="W6" s="6">
        <v>1005</v>
      </c>
      <c r="X6" s="6">
        <f>S6+W6</f>
        <v>211005</v>
      </c>
      <c r="Y6" s="22">
        <f t="shared" si="0"/>
        <v>2110.05</v>
      </c>
      <c r="Z6" s="23">
        <f t="shared" si="1"/>
        <v>4369.9425</v>
      </c>
      <c r="AA6" s="6">
        <v>1200</v>
      </c>
      <c r="AB6" s="23">
        <f t="shared" si="2"/>
        <v>218684.9925</v>
      </c>
      <c r="AC6" s="6"/>
    </row>
    <row r="7" ht="20" customHeight="1" spans="1:29">
      <c r="A7" s="9">
        <v>4</v>
      </c>
      <c r="B7" s="10" t="s">
        <v>55</v>
      </c>
      <c r="C7" s="27" t="s">
        <v>56</v>
      </c>
      <c r="D7" s="6" t="s">
        <v>57</v>
      </c>
      <c r="E7" s="14" t="s">
        <v>58</v>
      </c>
      <c r="F7" s="6" t="s">
        <v>35</v>
      </c>
      <c r="G7" s="16" t="s">
        <v>36</v>
      </c>
      <c r="H7" s="6" t="s">
        <v>57</v>
      </c>
      <c r="I7" s="17" t="s">
        <v>38</v>
      </c>
      <c r="J7" s="17" t="s">
        <v>59</v>
      </c>
      <c r="K7" s="6">
        <v>63</v>
      </c>
      <c r="L7" s="6">
        <v>68.82</v>
      </c>
      <c r="M7" s="6" t="s">
        <v>60</v>
      </c>
      <c r="N7" s="6">
        <v>75.48</v>
      </c>
      <c r="O7" s="6"/>
      <c r="P7" s="6">
        <v>75.48</v>
      </c>
      <c r="Q7" s="6">
        <v>8808.96</v>
      </c>
      <c r="R7" s="6"/>
      <c r="S7" s="6"/>
      <c r="T7" s="6">
        <v>9270</v>
      </c>
      <c r="U7" s="6"/>
      <c r="V7" s="6"/>
      <c r="W7" s="6">
        <v>720</v>
      </c>
      <c r="X7" s="19">
        <f>W7+U7+T7+Q7</f>
        <v>18798.96</v>
      </c>
      <c r="Y7" s="22">
        <f t="shared" si="0"/>
        <v>187.9896</v>
      </c>
      <c r="Z7" s="23">
        <f t="shared" si="1"/>
        <v>4358.97</v>
      </c>
      <c r="AA7" s="6">
        <v>1200</v>
      </c>
      <c r="AB7" s="23">
        <f t="shared" si="2"/>
        <v>24545.9196</v>
      </c>
      <c r="AC7" s="9"/>
    </row>
    <row r="8" ht="20" customHeight="1" spans="1:29">
      <c r="A8" s="9">
        <v>5</v>
      </c>
      <c r="B8" s="11"/>
      <c r="C8" s="27" t="s">
        <v>61</v>
      </c>
      <c r="D8" s="6" t="s">
        <v>62</v>
      </c>
      <c r="E8" s="14" t="s">
        <v>63</v>
      </c>
      <c r="F8" s="6" t="s">
        <v>35</v>
      </c>
      <c r="G8" s="16" t="s">
        <v>36</v>
      </c>
      <c r="H8" s="6" t="s">
        <v>62</v>
      </c>
      <c r="I8" s="17" t="s">
        <v>38</v>
      </c>
      <c r="J8" s="17" t="s">
        <v>64</v>
      </c>
      <c r="K8" s="6">
        <v>38</v>
      </c>
      <c r="L8" s="6">
        <v>41.51</v>
      </c>
      <c r="M8" s="6" t="s">
        <v>65</v>
      </c>
      <c r="N8" s="6">
        <v>75.51</v>
      </c>
      <c r="O8" s="6"/>
      <c r="P8" s="6">
        <v>75.51</v>
      </c>
      <c r="Q8" s="18">
        <v>7040</v>
      </c>
      <c r="R8" s="6"/>
      <c r="S8" s="6"/>
      <c r="T8" s="6">
        <v>15000</v>
      </c>
      <c r="U8" s="6">
        <v>28000</v>
      </c>
      <c r="V8" s="6"/>
      <c r="W8" s="6">
        <v>765</v>
      </c>
      <c r="X8" s="19">
        <f>W8+U8+T8+Q8</f>
        <v>50805</v>
      </c>
      <c r="Y8" s="22">
        <f t="shared" si="0"/>
        <v>508.05</v>
      </c>
      <c r="Z8" s="23">
        <f t="shared" si="1"/>
        <v>4360.7025</v>
      </c>
      <c r="AA8" s="24">
        <v>1200</v>
      </c>
      <c r="AB8" s="23">
        <f t="shared" si="2"/>
        <v>56873.7525</v>
      </c>
      <c r="AC8" s="9"/>
    </row>
    <row r="9" s="2" customFormat="1" ht="20" customHeight="1" spans="1:29">
      <c r="A9" s="9">
        <v>6</v>
      </c>
      <c r="B9" s="9" t="s">
        <v>66</v>
      </c>
      <c r="C9" s="27" t="s">
        <v>67</v>
      </c>
      <c r="D9" s="6" t="s">
        <v>68</v>
      </c>
      <c r="E9" s="14" t="s">
        <v>69</v>
      </c>
      <c r="F9" s="6" t="s">
        <v>70</v>
      </c>
      <c r="G9" s="16" t="s">
        <v>36</v>
      </c>
      <c r="H9" s="6" t="s">
        <v>68</v>
      </c>
      <c r="I9" s="17" t="s">
        <v>38</v>
      </c>
      <c r="J9" s="17" t="s">
        <v>71</v>
      </c>
      <c r="K9" s="6">
        <v>56.5</v>
      </c>
      <c r="L9" s="6">
        <v>61.72</v>
      </c>
      <c r="M9" s="6" t="s">
        <v>72</v>
      </c>
      <c r="N9" s="6">
        <v>75.25</v>
      </c>
      <c r="O9" s="6"/>
      <c r="P9" s="6">
        <v>75.25</v>
      </c>
      <c r="Q9" s="6">
        <v>7900.16</v>
      </c>
      <c r="R9" s="6"/>
      <c r="S9" s="6"/>
      <c r="T9" s="6">
        <v>15000</v>
      </c>
      <c r="U9" s="6">
        <v>9184</v>
      </c>
      <c r="V9" s="6"/>
      <c r="W9" s="6">
        <v>375</v>
      </c>
      <c r="X9" s="19">
        <f>W9+U9+T9+Q9</f>
        <v>32459.16</v>
      </c>
      <c r="Y9" s="22">
        <f t="shared" si="0"/>
        <v>324.5916</v>
      </c>
      <c r="Z9" s="23">
        <f t="shared" si="1"/>
        <v>4345.6875</v>
      </c>
      <c r="AA9" s="6">
        <v>1200</v>
      </c>
      <c r="AB9" s="23">
        <f t="shared" si="2"/>
        <v>38329.4391</v>
      </c>
      <c r="AC9" s="9"/>
    </row>
    <row r="28" spans="9:9">
      <c r="I28" s="2" t="s">
        <v>73</v>
      </c>
    </row>
  </sheetData>
  <mergeCells count="3">
    <mergeCell ref="A1:AC1"/>
    <mergeCell ref="B4:B5"/>
    <mergeCell ref="B7:B8"/>
  </mergeCells>
  <dataValidations count="1">
    <dataValidation allowBlank="1" showErrorMessage="1" sqref="D1 E1:AB1 AC1 D2 E2:AB2 AC2 C3:D3 E3:AB3 AC3 Y4:AB4 Z5:AB5 AA8 Y5:Y9 Z6:Z9 AB6:AB9 A1:B2" errorStyle="information"/>
  </dataValidations>
  <pageMargins left="0.393055555555556" right="0.236111111111111" top="0.75" bottom="0.75" header="0.3" footer="0.3"/>
  <pageSetup paperSize="8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×</cp:lastModifiedBy>
  <dcterms:created xsi:type="dcterms:W3CDTF">2025-05-15T09:52:00Z</dcterms:created>
  <dcterms:modified xsi:type="dcterms:W3CDTF">2025-06-13T16:54:09Z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FA85CDC993FF4037A6044E17F5711156_12</vt:lpwstr>
  </property>
</Properties>
</file>