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<sst xmlns="http://schemas.openxmlformats.org/spreadsheetml/2006/main" count="375" uniqueCount="239">
  <si>
    <t>原曲仁矿棚户区改造安置房房款及税费计算表</t>
  </si>
  <si>
    <t>序号</t>
  </si>
  <si>
    <t>矿区</t>
  </si>
  <si>
    <t>编号</t>
  </si>
  <si>
    <t>安置人姓名</t>
  </si>
  <si>
    <t>身份证号码</t>
  </si>
  <si>
    <t>户主身份</t>
  </si>
  <si>
    <t>安置类型</t>
  </si>
  <si>
    <t>证载人姓名</t>
  </si>
  <si>
    <t>证件类型</t>
  </si>
  <si>
    <t>旧房证件编号</t>
  </si>
  <si>
    <t>旧房证载面积</t>
  </si>
  <si>
    <t>折算旧房建筑面积</t>
  </si>
  <si>
    <t>安置房房号</t>
  </si>
  <si>
    <t>新房建筑面积</t>
  </si>
  <si>
    <t>减免公摊面积</t>
  </si>
  <si>
    <t>新房计算面积</t>
  </si>
  <si>
    <t>职工类保底面积部分房款</t>
  </si>
  <si>
    <t>非职工类保底面积部分房款</t>
  </si>
  <si>
    <t>限价房款(2629-2800)</t>
  </si>
  <si>
    <t>超面积部分房款(1500元/㎡)</t>
  </si>
  <si>
    <t>超面积部分房款(2800/㎡元)</t>
  </si>
  <si>
    <t>超面积部分房款(3400元/㎡)</t>
  </si>
  <si>
    <t>建筑误差部分房款</t>
  </si>
  <si>
    <t>应缴房款合计</t>
  </si>
  <si>
    <t>契税</t>
  </si>
  <si>
    <t>物业维修资金</t>
  </si>
  <si>
    <t>燃气费</t>
  </si>
  <si>
    <t>合计</t>
  </si>
  <si>
    <t>旧房大于新房补偿款</t>
  </si>
  <si>
    <t>备注</t>
  </si>
  <si>
    <t>驻矿单位</t>
  </si>
  <si>
    <t>008043505</t>
  </si>
  <si>
    <t>黄运平</t>
  </si>
  <si>
    <t>440202********5330</t>
  </si>
  <si>
    <t>职工</t>
  </si>
  <si>
    <t>原户主</t>
  </si>
  <si>
    <t>未办证</t>
  </si>
  <si>
    <t>茶山居43幢505房</t>
  </si>
  <si>
    <t>001031602</t>
  </si>
  <si>
    <t>黄德盛</t>
  </si>
  <si>
    <t>210902********0013</t>
  </si>
  <si>
    <t>黄礼国</t>
  </si>
  <si>
    <t>花坪居31幢602房</t>
  </si>
  <si>
    <t>子女继承</t>
  </si>
  <si>
    <t>008043403</t>
  </si>
  <si>
    <t>潘金富</t>
  </si>
  <si>
    <t>440202********5316</t>
  </si>
  <si>
    <t>茶山居43幢403房</t>
  </si>
  <si>
    <t>004018304</t>
  </si>
  <si>
    <t>罗碧云</t>
  </si>
  <si>
    <t>440202********5342</t>
  </si>
  <si>
    <t>富田居18幢304房</t>
  </si>
  <si>
    <t>008032502</t>
  </si>
  <si>
    <t>赵卫红</t>
  </si>
  <si>
    <t>440202********5315</t>
  </si>
  <si>
    <t>茶山居32幢502房</t>
  </si>
  <si>
    <t>008012306</t>
  </si>
  <si>
    <t>罗伙城</t>
  </si>
  <si>
    <t>440202********5319</t>
  </si>
  <si>
    <t>家属</t>
  </si>
  <si>
    <t>罗彬</t>
  </si>
  <si>
    <t>茶山居12幢306房</t>
  </si>
  <si>
    <t>006046301</t>
  </si>
  <si>
    <t>李大荣</t>
  </si>
  <si>
    <t>440202********535X</t>
  </si>
  <si>
    <t>富安阁46幢301房</t>
  </si>
  <si>
    <t>008013304</t>
  </si>
  <si>
    <t>赖绍腾</t>
  </si>
  <si>
    <t>茶山居13幢304房</t>
  </si>
  <si>
    <t>田螺冲矿</t>
  </si>
  <si>
    <t>004016202</t>
  </si>
  <si>
    <t>董云</t>
  </si>
  <si>
    <t>430482********6877</t>
  </si>
  <si>
    <t>居民（买卖）</t>
  </si>
  <si>
    <t>肖庭扬</t>
  </si>
  <si>
    <t>使用证</t>
  </si>
  <si>
    <t>0011987</t>
  </si>
  <si>
    <t>富田居16幢202房</t>
  </si>
  <si>
    <t>004020507</t>
  </si>
  <si>
    <t>陈楚吉</t>
  </si>
  <si>
    <t>440204********3634</t>
  </si>
  <si>
    <t>富田居20幢507房</t>
  </si>
  <si>
    <t>格顶矿</t>
  </si>
  <si>
    <t>005020601</t>
  </si>
  <si>
    <t>雷新发</t>
  </si>
  <si>
    <t>432822********8850</t>
  </si>
  <si>
    <t>外来人员</t>
  </si>
  <si>
    <t>富源居20幢601房</t>
  </si>
  <si>
    <t>001002606</t>
  </si>
  <si>
    <t>黄鹏</t>
  </si>
  <si>
    <t>430482********6090</t>
  </si>
  <si>
    <t>花坪居2幢606房</t>
  </si>
  <si>
    <t>001014403</t>
  </si>
  <si>
    <t>刘焕平</t>
  </si>
  <si>
    <t>630105********2031</t>
  </si>
  <si>
    <t>刘兆昌</t>
  </si>
  <si>
    <t>花坪居14幢403房</t>
  </si>
  <si>
    <t>001019308</t>
  </si>
  <si>
    <t>唐礼云</t>
  </si>
  <si>
    <t>0004175</t>
  </si>
  <si>
    <t>花坪居19幢308房</t>
  </si>
  <si>
    <t>001017403</t>
  </si>
  <si>
    <t>刘卉</t>
  </si>
  <si>
    <t>430482********7818</t>
  </si>
  <si>
    <t>古风生</t>
  </si>
  <si>
    <t>0010002</t>
  </si>
  <si>
    <t>花坪居17幢403房</t>
  </si>
  <si>
    <t>云顶矿</t>
  </si>
  <si>
    <t>008027503</t>
  </si>
  <si>
    <t>杨秀卿</t>
  </si>
  <si>
    <t>440527********3728</t>
  </si>
  <si>
    <t>职工家属</t>
  </si>
  <si>
    <t>韦欢俊</t>
  </si>
  <si>
    <t>茶山居27幢503房</t>
  </si>
  <si>
    <t>008011602</t>
  </si>
  <si>
    <t>梁承义</t>
  </si>
  <si>
    <t>430419********4396</t>
  </si>
  <si>
    <t xml:space="preserve">居民 </t>
  </si>
  <si>
    <t>0011036</t>
  </si>
  <si>
    <t>茶山居11幢602房</t>
  </si>
  <si>
    <t>001058601</t>
  </si>
  <si>
    <t>邓方德</t>
  </si>
  <si>
    <t>430425********6075</t>
  </si>
  <si>
    <t>文光主</t>
  </si>
  <si>
    <t>0007973</t>
  </si>
  <si>
    <t>花坪居58幢601房</t>
  </si>
  <si>
    <t>008006303</t>
  </si>
  <si>
    <t>甘英燊</t>
  </si>
  <si>
    <t>440202********5311</t>
  </si>
  <si>
    <t>0007943</t>
  </si>
  <si>
    <t>茶山居6幢303房</t>
  </si>
  <si>
    <t>花坪矿</t>
  </si>
  <si>
    <t>006053101</t>
  </si>
  <si>
    <t>赵永秀</t>
  </si>
  <si>
    <t>440202********5328</t>
  </si>
  <si>
    <t xml:space="preserve">家属 </t>
  </si>
  <si>
    <t>余化啟</t>
  </si>
  <si>
    <t>0006275</t>
  </si>
  <si>
    <t>富安阁53幢101房</t>
  </si>
  <si>
    <t>004017503</t>
  </si>
  <si>
    <t>黄运生</t>
  </si>
  <si>
    <t>440202********5354</t>
  </si>
  <si>
    <t>居民</t>
  </si>
  <si>
    <t>0010839</t>
  </si>
  <si>
    <t>富田居17幢503房</t>
  </si>
  <si>
    <t>008042304</t>
  </si>
  <si>
    <t>李凤英</t>
  </si>
  <si>
    <t>440202********5325</t>
  </si>
  <si>
    <t>0006194</t>
  </si>
  <si>
    <t>茶山居42幢304房</t>
  </si>
  <si>
    <t>006043305</t>
  </si>
  <si>
    <t>赵潮</t>
  </si>
  <si>
    <t>440202********5313</t>
  </si>
  <si>
    <t>0010857</t>
  </si>
  <si>
    <t>富安阁43幢305房</t>
  </si>
  <si>
    <t>006030402</t>
  </si>
  <si>
    <t>陈宝玉</t>
  </si>
  <si>
    <t>440202********5346</t>
  </si>
  <si>
    <t>陈伟展</t>
  </si>
  <si>
    <t>0006240</t>
  </si>
  <si>
    <t>富安阁30幢402房</t>
  </si>
  <si>
    <t>005020105</t>
  </si>
  <si>
    <t>叶桃源</t>
  </si>
  <si>
    <t>李剑锋</t>
  </si>
  <si>
    <t>0006421</t>
  </si>
  <si>
    <t>富源居20幢105房</t>
  </si>
  <si>
    <t>001040602</t>
  </si>
  <si>
    <t>邓辉姣</t>
  </si>
  <si>
    <t>440224********2882</t>
  </si>
  <si>
    <t>李正均</t>
  </si>
  <si>
    <t>花坪居40幢602房</t>
  </si>
  <si>
    <t>富仁矿</t>
  </si>
  <si>
    <t>004017501</t>
  </si>
  <si>
    <t>曹华秀</t>
  </si>
  <si>
    <t>440202********5329</t>
  </si>
  <si>
    <t>张友成</t>
  </si>
  <si>
    <t>0000721</t>
  </si>
  <si>
    <t>富田居17幢501房</t>
  </si>
  <si>
    <t>004016404</t>
  </si>
  <si>
    <t>李寿妹</t>
  </si>
  <si>
    <t>440202********5323</t>
  </si>
  <si>
    <t>杨伙林</t>
  </si>
  <si>
    <t>0011522</t>
  </si>
  <si>
    <t>富田居16幢404房</t>
  </si>
  <si>
    <t>008022305</t>
  </si>
  <si>
    <t>钟华贱</t>
  </si>
  <si>
    <t>440224********0474</t>
  </si>
  <si>
    <t>0011996</t>
  </si>
  <si>
    <t>茶山居22幢305房</t>
  </si>
  <si>
    <t>006030604</t>
  </si>
  <si>
    <t>陈景福</t>
  </si>
  <si>
    <t>440321********4614</t>
  </si>
  <si>
    <t>李灶娇</t>
  </si>
  <si>
    <t>0000419</t>
  </si>
  <si>
    <t>富安阁30幢604房</t>
  </si>
  <si>
    <t>005018102</t>
  </si>
  <si>
    <t>余德卫</t>
  </si>
  <si>
    <t>440202********5314</t>
  </si>
  <si>
    <t>0003691</t>
  </si>
  <si>
    <t>富源居18幢102房</t>
  </si>
  <si>
    <t>005002201</t>
  </si>
  <si>
    <t>吴定卿</t>
  </si>
  <si>
    <t>440202********5322</t>
  </si>
  <si>
    <t>0010808</t>
  </si>
  <si>
    <t>富源居2幢201房</t>
  </si>
  <si>
    <t>001031601</t>
  </si>
  <si>
    <t>李松春</t>
  </si>
  <si>
    <t>440202********5318</t>
  </si>
  <si>
    <t>李国钦</t>
  </si>
  <si>
    <t>0000620</t>
  </si>
  <si>
    <t>花坪居31幢601房</t>
  </si>
  <si>
    <t>005011301</t>
  </si>
  <si>
    <t>薛伟东</t>
  </si>
  <si>
    <t>440203********2421</t>
  </si>
  <si>
    <t>薛庚年</t>
  </si>
  <si>
    <t>0000421</t>
  </si>
  <si>
    <t>富源居11幢301房</t>
  </si>
  <si>
    <t>004017204</t>
  </si>
  <si>
    <t>陈卓英</t>
  </si>
  <si>
    <t>0000394</t>
  </si>
  <si>
    <t>富田居17幢204房</t>
  </si>
  <si>
    <t>茶山矿</t>
  </si>
  <si>
    <t>008043306</t>
  </si>
  <si>
    <t>曾伟光</t>
  </si>
  <si>
    <t>440202********5339</t>
  </si>
  <si>
    <t>曾汉财</t>
  </si>
  <si>
    <t>0004932</t>
  </si>
  <si>
    <t>茶山居43幢306房</t>
  </si>
  <si>
    <t>006030304</t>
  </si>
  <si>
    <t>李春英</t>
  </si>
  <si>
    <t>富安阁30幢304房</t>
  </si>
  <si>
    <t>001030601</t>
  </si>
  <si>
    <t>张志成</t>
  </si>
  <si>
    <t>花坪居30幢601房</t>
  </si>
  <si>
    <t>006030605</t>
  </si>
  <si>
    <t>谭国荣</t>
  </si>
  <si>
    <t>430425********0915</t>
  </si>
  <si>
    <t>富安阁30幢605房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</si>
</sst>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applyProtection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42"/>
  <sheetViews>
    <sheetView tabSelected="1" zoomScale="78" zoomScaleNormal="78" workbookViewId="0">
      <selection activeCell="G5" sqref="G5"/>
    </sheetView>
  </sheetViews>
  <sheetFormatPr defaultColWidth="9" defaultRowHeight="13.5"/>
  <cols>
    <col min="1" max="1" width="6.25" style="1" customWidth="1"/>
    <col min="2" max="2" width="9" style="1"/>
    <col min="3" max="3" width="10.25" style="1" customWidth="1"/>
    <col min="4" max="4" width="9" style="1"/>
    <col min="5" max="5" width="18.875" style="1" customWidth="1"/>
    <col min="6" max="6" width="10.625" style="1" customWidth="1"/>
    <col min="7" max="12" width="9" style="1"/>
    <col min="13" max="13" width="17.875" style="1" customWidth="1"/>
    <col min="14" max="27" width="9" style="1"/>
    <col min="28" max="28" width="10.75" style="1" customWidth="1"/>
    <col min="29" max="29" width="9" style="1"/>
    <col min="30" max="30" width="13.375" style="1" customWidth="1"/>
    <col min="31" max="16382" width="9" style="1"/>
    <col min="16384" max="16384" width="9" style="1"/>
  </cols>
  <sheetData>
    <row r="1" ht="25.5" spans="1:3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25.5" spans="1:3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ht="48" spans="1:30">
      <c r="A3" s="3" t="s">
        <v>1</v>
      </c>
      <c r="B3" s="3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20" t="s">
        <v>25</v>
      </c>
      <c r="Z3" s="5" t="s">
        <v>26</v>
      </c>
      <c r="AA3" s="21" t="s">
        <v>27</v>
      </c>
      <c r="AB3" s="5" t="s">
        <v>28</v>
      </c>
      <c r="AC3" s="5" t="s">
        <v>29</v>
      </c>
      <c r="AD3" s="5" t="s">
        <v>30</v>
      </c>
    </row>
    <row r="4" ht="25" customHeight="1" spans="1:30">
      <c r="A4" s="6">
        <v>1</v>
      </c>
      <c r="B4" s="7" t="s">
        <v>31</v>
      </c>
      <c r="C4" s="25" t="s">
        <v>32</v>
      </c>
      <c r="D4" s="8" t="s">
        <v>33</v>
      </c>
      <c r="E4" s="26" t="s">
        <v>34</v>
      </c>
      <c r="F4" s="9" t="s">
        <v>35</v>
      </c>
      <c r="G4" s="10" t="s">
        <v>36</v>
      </c>
      <c r="H4" s="9" t="s">
        <v>33</v>
      </c>
      <c r="I4" s="14" t="s">
        <v>37</v>
      </c>
      <c r="J4" s="14"/>
      <c r="K4" s="9">
        <v>98</v>
      </c>
      <c r="L4" s="15">
        <v>95</v>
      </c>
      <c r="M4" s="3" t="s">
        <v>38</v>
      </c>
      <c r="N4" s="3">
        <v>75.47</v>
      </c>
      <c r="O4" s="3"/>
      <c r="P4" s="3">
        <v>75.47</v>
      </c>
      <c r="Q4" s="3">
        <v>9660.16</v>
      </c>
      <c r="R4" s="3"/>
      <c r="S4" s="3"/>
      <c r="T4" s="3"/>
      <c r="U4" s="3"/>
      <c r="V4" s="3"/>
      <c r="W4" s="3"/>
      <c r="X4" s="18">
        <v>9660.16</v>
      </c>
      <c r="Y4" s="22">
        <f t="shared" ref="Y4:Y11" si="0">X4*0.01</f>
        <v>96.6016</v>
      </c>
      <c r="Z4" s="23">
        <f t="shared" ref="Z4:Z42" si="1">N4*1155*0.05</f>
        <v>4358.3925</v>
      </c>
      <c r="AA4" s="24">
        <v>1200</v>
      </c>
      <c r="AB4" s="23">
        <f t="shared" ref="AB4:AB42" si="2">X4+Y4+Z4+AA4</f>
        <v>15315.1541</v>
      </c>
      <c r="AC4" s="23">
        <v>29295</v>
      </c>
      <c r="AD4" s="6"/>
    </row>
    <row r="5" ht="25" customHeight="1" spans="1:30">
      <c r="A5" s="3">
        <v>2</v>
      </c>
      <c r="B5" s="11"/>
      <c r="C5" s="27" t="s">
        <v>39</v>
      </c>
      <c r="D5" s="3" t="s">
        <v>40</v>
      </c>
      <c r="E5" s="12" t="s">
        <v>41</v>
      </c>
      <c r="F5" s="3" t="s">
        <v>35</v>
      </c>
      <c r="G5" s="10" t="s">
        <v>36</v>
      </c>
      <c r="H5" s="3" t="s">
        <v>42</v>
      </c>
      <c r="I5" s="14" t="s">
        <v>37</v>
      </c>
      <c r="J5" s="14"/>
      <c r="K5" s="3">
        <v>90</v>
      </c>
      <c r="L5" s="3">
        <v>95</v>
      </c>
      <c r="M5" s="3" t="s">
        <v>43</v>
      </c>
      <c r="N5" s="3">
        <v>75.25</v>
      </c>
      <c r="O5" s="3"/>
      <c r="P5" s="3">
        <v>75.25</v>
      </c>
      <c r="Q5" s="3">
        <v>9632</v>
      </c>
      <c r="R5" s="3"/>
      <c r="S5" s="19"/>
      <c r="T5" s="3"/>
      <c r="U5" s="3"/>
      <c r="V5" s="3"/>
      <c r="W5" s="3"/>
      <c r="X5" s="18">
        <v>9632</v>
      </c>
      <c r="Y5" s="22">
        <f t="shared" si="0"/>
        <v>96.32</v>
      </c>
      <c r="Z5" s="23">
        <f t="shared" si="1"/>
        <v>4345.6875</v>
      </c>
      <c r="AA5" s="3">
        <v>1200</v>
      </c>
      <c r="AB5" s="23">
        <f t="shared" si="2"/>
        <v>15274.0075</v>
      </c>
      <c r="AC5" s="23">
        <v>29625</v>
      </c>
      <c r="AD5" s="6" t="s">
        <v>44</v>
      </c>
    </row>
    <row r="6" ht="25" customHeight="1" spans="1:30">
      <c r="A6" s="3">
        <v>3</v>
      </c>
      <c r="B6" s="11"/>
      <c r="C6" s="27" t="s">
        <v>45</v>
      </c>
      <c r="D6" s="3" t="s">
        <v>46</v>
      </c>
      <c r="E6" s="12" t="s">
        <v>47</v>
      </c>
      <c r="F6" s="3" t="s">
        <v>35</v>
      </c>
      <c r="G6" s="10" t="s">
        <v>36</v>
      </c>
      <c r="H6" s="3" t="s">
        <v>46</v>
      </c>
      <c r="I6" s="14" t="s">
        <v>37</v>
      </c>
      <c r="J6" s="14"/>
      <c r="K6" s="3">
        <v>76</v>
      </c>
      <c r="L6" s="3">
        <v>83.02</v>
      </c>
      <c r="M6" s="3" t="s">
        <v>48</v>
      </c>
      <c r="N6" s="3">
        <v>75.47</v>
      </c>
      <c r="O6" s="3"/>
      <c r="P6" s="3">
        <v>75.47</v>
      </c>
      <c r="Q6" s="3">
        <v>9660.16</v>
      </c>
      <c r="R6" s="3"/>
      <c r="S6" s="3"/>
      <c r="T6" s="3"/>
      <c r="U6" s="3"/>
      <c r="V6" s="3"/>
      <c r="W6" s="3"/>
      <c r="X6" s="18">
        <v>9660.16</v>
      </c>
      <c r="Y6" s="22">
        <f t="shared" si="0"/>
        <v>96.6016</v>
      </c>
      <c r="Z6" s="23">
        <f t="shared" si="1"/>
        <v>4358.3925</v>
      </c>
      <c r="AA6" s="24">
        <v>1200</v>
      </c>
      <c r="AB6" s="23">
        <f t="shared" si="2"/>
        <v>15315.1541</v>
      </c>
      <c r="AC6" s="23">
        <v>11325</v>
      </c>
      <c r="AD6" s="6"/>
    </row>
    <row r="7" ht="25" customHeight="1" spans="1:30">
      <c r="A7" s="6">
        <v>4</v>
      </c>
      <c r="B7" s="11"/>
      <c r="C7" s="27" t="s">
        <v>49</v>
      </c>
      <c r="D7" s="3" t="s">
        <v>50</v>
      </c>
      <c r="E7" s="12" t="s">
        <v>51</v>
      </c>
      <c r="F7" s="3" t="s">
        <v>35</v>
      </c>
      <c r="G7" s="10" t="s">
        <v>36</v>
      </c>
      <c r="H7" s="3" t="s">
        <v>50</v>
      </c>
      <c r="I7" s="14" t="s">
        <v>37</v>
      </c>
      <c r="J7" s="14"/>
      <c r="K7" s="3">
        <v>59.5</v>
      </c>
      <c r="L7" s="3">
        <v>65</v>
      </c>
      <c r="M7" s="3" t="s">
        <v>52</v>
      </c>
      <c r="N7" s="3">
        <v>75.22</v>
      </c>
      <c r="O7" s="3"/>
      <c r="P7" s="3">
        <v>75.22</v>
      </c>
      <c r="Q7" s="3">
        <v>8320</v>
      </c>
      <c r="R7" s="3"/>
      <c r="S7" s="3"/>
      <c r="T7" s="3">
        <v>15000</v>
      </c>
      <c r="U7" s="3"/>
      <c r="V7" s="3"/>
      <c r="W7" s="3">
        <v>330</v>
      </c>
      <c r="X7" s="18">
        <f t="shared" ref="X7:X9" si="3">Q7+T7+W7</f>
        <v>23650</v>
      </c>
      <c r="Y7" s="22">
        <f t="shared" si="0"/>
        <v>236.5</v>
      </c>
      <c r="Z7" s="23">
        <f t="shared" si="1"/>
        <v>4343.955</v>
      </c>
      <c r="AA7" s="3">
        <v>1200</v>
      </c>
      <c r="AB7" s="23">
        <f t="shared" si="2"/>
        <v>29430.455</v>
      </c>
      <c r="AC7" s="23"/>
      <c r="AD7" s="6"/>
    </row>
    <row r="8" ht="25" customHeight="1" spans="1:30">
      <c r="A8" s="6">
        <v>5</v>
      </c>
      <c r="B8" s="11"/>
      <c r="C8" s="27" t="s">
        <v>53</v>
      </c>
      <c r="D8" s="3" t="s">
        <v>54</v>
      </c>
      <c r="E8" s="12" t="s">
        <v>55</v>
      </c>
      <c r="F8" s="3" t="s">
        <v>35</v>
      </c>
      <c r="G8" s="10" t="s">
        <v>36</v>
      </c>
      <c r="H8" s="3" t="s">
        <v>54</v>
      </c>
      <c r="I8" s="14" t="s">
        <v>37</v>
      </c>
      <c r="J8" s="14"/>
      <c r="K8" s="3">
        <v>59.5</v>
      </c>
      <c r="L8" s="3">
        <v>65</v>
      </c>
      <c r="M8" s="3" t="s">
        <v>56</v>
      </c>
      <c r="N8" s="3">
        <v>75.51</v>
      </c>
      <c r="O8" s="3"/>
      <c r="P8" s="3">
        <v>75.51</v>
      </c>
      <c r="Q8" s="3">
        <v>8320</v>
      </c>
      <c r="R8" s="3"/>
      <c r="S8" s="3"/>
      <c r="T8" s="3">
        <v>15000</v>
      </c>
      <c r="U8" s="3"/>
      <c r="V8" s="3"/>
      <c r="W8" s="3">
        <v>765</v>
      </c>
      <c r="X8" s="18">
        <f t="shared" si="3"/>
        <v>24085</v>
      </c>
      <c r="Y8" s="22">
        <f t="shared" si="0"/>
        <v>240.85</v>
      </c>
      <c r="Z8" s="23">
        <f t="shared" si="1"/>
        <v>4360.7025</v>
      </c>
      <c r="AA8" s="24">
        <v>1200</v>
      </c>
      <c r="AB8" s="23">
        <f t="shared" si="2"/>
        <v>29886.5525</v>
      </c>
      <c r="AC8" s="23"/>
      <c r="AD8" s="6"/>
    </row>
    <row r="9" ht="25" customHeight="1" spans="1:30">
      <c r="A9" s="3">
        <v>6</v>
      </c>
      <c r="B9" s="11"/>
      <c r="C9" s="27" t="s">
        <v>57</v>
      </c>
      <c r="D9" s="3" t="s">
        <v>58</v>
      </c>
      <c r="E9" s="12" t="s">
        <v>59</v>
      </c>
      <c r="F9" s="3" t="s">
        <v>60</v>
      </c>
      <c r="G9" s="10" t="s">
        <v>36</v>
      </c>
      <c r="H9" s="3" t="s">
        <v>61</v>
      </c>
      <c r="I9" s="14" t="s">
        <v>37</v>
      </c>
      <c r="J9" s="14"/>
      <c r="K9" s="3">
        <v>59.5</v>
      </c>
      <c r="L9" s="3">
        <v>65</v>
      </c>
      <c r="M9" s="3" t="s">
        <v>62</v>
      </c>
      <c r="N9" s="3">
        <v>75.49</v>
      </c>
      <c r="O9" s="3"/>
      <c r="P9" s="3">
        <v>75.49</v>
      </c>
      <c r="Q9" s="3">
        <v>8320</v>
      </c>
      <c r="R9" s="3"/>
      <c r="S9" s="3"/>
      <c r="T9" s="3">
        <v>15000</v>
      </c>
      <c r="U9" s="3"/>
      <c r="V9" s="3"/>
      <c r="W9" s="3">
        <v>735</v>
      </c>
      <c r="X9" s="18">
        <f t="shared" si="3"/>
        <v>24055</v>
      </c>
      <c r="Y9" s="22">
        <f t="shared" si="0"/>
        <v>240.55</v>
      </c>
      <c r="Z9" s="23">
        <f t="shared" si="1"/>
        <v>4359.5475</v>
      </c>
      <c r="AA9" s="3">
        <v>1200</v>
      </c>
      <c r="AB9" s="23">
        <f t="shared" si="2"/>
        <v>29855.0975</v>
      </c>
      <c r="AC9" s="23"/>
      <c r="AD9" s="6"/>
    </row>
    <row r="10" ht="25" customHeight="1" spans="1:30">
      <c r="A10" s="3">
        <v>7</v>
      </c>
      <c r="B10" s="11"/>
      <c r="C10" s="27" t="s">
        <v>63</v>
      </c>
      <c r="D10" s="3" t="s">
        <v>64</v>
      </c>
      <c r="E10" s="12" t="s">
        <v>65</v>
      </c>
      <c r="F10" s="3" t="s">
        <v>35</v>
      </c>
      <c r="G10" s="10" t="s">
        <v>36</v>
      </c>
      <c r="H10" s="3" t="s">
        <v>64</v>
      </c>
      <c r="I10" s="14" t="s">
        <v>37</v>
      </c>
      <c r="J10" s="14"/>
      <c r="K10" s="3">
        <v>85</v>
      </c>
      <c r="L10" s="3">
        <v>92.85</v>
      </c>
      <c r="M10" s="3" t="s">
        <v>66</v>
      </c>
      <c r="N10" s="3">
        <v>65.5</v>
      </c>
      <c r="O10" s="3"/>
      <c r="P10" s="3">
        <v>65.5</v>
      </c>
      <c r="Q10" s="3">
        <v>8384</v>
      </c>
      <c r="R10" s="3"/>
      <c r="S10" s="3"/>
      <c r="T10" s="3"/>
      <c r="U10" s="3"/>
      <c r="V10" s="3"/>
      <c r="W10" s="3"/>
      <c r="X10" s="18">
        <v>8384</v>
      </c>
      <c r="Y10" s="22">
        <f t="shared" si="0"/>
        <v>83.84</v>
      </c>
      <c r="Z10" s="23">
        <f t="shared" si="1"/>
        <v>3782.625</v>
      </c>
      <c r="AA10" s="24">
        <v>1200</v>
      </c>
      <c r="AB10" s="23">
        <f t="shared" si="2"/>
        <v>13450.465</v>
      </c>
      <c r="AC10" s="23">
        <v>41025</v>
      </c>
      <c r="AD10" s="6"/>
    </row>
    <row r="11" ht="25" customHeight="1" spans="1:30">
      <c r="A11" s="6">
        <v>8</v>
      </c>
      <c r="B11" s="13"/>
      <c r="C11" s="27" t="s">
        <v>67</v>
      </c>
      <c r="D11" s="3" t="s">
        <v>68</v>
      </c>
      <c r="E11" s="12" t="s">
        <v>59</v>
      </c>
      <c r="F11" s="3" t="s">
        <v>35</v>
      </c>
      <c r="G11" s="10" t="s">
        <v>36</v>
      </c>
      <c r="H11" s="3" t="s">
        <v>68</v>
      </c>
      <c r="I11" s="14" t="s">
        <v>37</v>
      </c>
      <c r="J11" s="14"/>
      <c r="K11" s="3">
        <v>59.5</v>
      </c>
      <c r="L11" s="3">
        <v>65</v>
      </c>
      <c r="M11" s="3" t="s">
        <v>69</v>
      </c>
      <c r="N11" s="3">
        <v>75.36</v>
      </c>
      <c r="O11" s="3"/>
      <c r="P11" s="3">
        <v>75.36</v>
      </c>
      <c r="Q11" s="3">
        <v>8320</v>
      </c>
      <c r="R11" s="3"/>
      <c r="S11" s="3"/>
      <c r="T11" s="3">
        <v>15000</v>
      </c>
      <c r="U11" s="3"/>
      <c r="V11" s="3"/>
      <c r="W11" s="3">
        <v>540</v>
      </c>
      <c r="X11" s="18">
        <f>Q11+T11+W11</f>
        <v>23860</v>
      </c>
      <c r="Y11" s="22">
        <f t="shared" si="0"/>
        <v>238.6</v>
      </c>
      <c r="Z11" s="23">
        <f t="shared" si="1"/>
        <v>4352.04</v>
      </c>
      <c r="AA11" s="3">
        <v>1200</v>
      </c>
      <c r="AB11" s="23">
        <f t="shared" si="2"/>
        <v>29650.64</v>
      </c>
      <c r="AC11" s="23"/>
      <c r="AD11" s="6"/>
    </row>
    <row r="12" ht="25" customHeight="1" spans="1:30">
      <c r="A12" s="6">
        <v>9</v>
      </c>
      <c r="B12" s="9" t="s">
        <v>70</v>
      </c>
      <c r="C12" s="27" t="s">
        <v>71</v>
      </c>
      <c r="D12" s="3" t="s">
        <v>72</v>
      </c>
      <c r="E12" s="12" t="s">
        <v>73</v>
      </c>
      <c r="F12" s="6" t="s">
        <v>74</v>
      </c>
      <c r="G12" s="10" t="s">
        <v>36</v>
      </c>
      <c r="H12" s="3" t="s">
        <v>75</v>
      </c>
      <c r="I12" s="14" t="s">
        <v>76</v>
      </c>
      <c r="J12" s="3" t="s">
        <v>77</v>
      </c>
      <c r="K12" s="3">
        <v>58</v>
      </c>
      <c r="L12" s="3">
        <v>63.36</v>
      </c>
      <c r="M12" s="3" t="s">
        <v>78</v>
      </c>
      <c r="N12" s="3">
        <v>94.86</v>
      </c>
      <c r="O12" s="3"/>
      <c r="P12" s="3">
        <v>94.86</v>
      </c>
      <c r="Q12" s="3"/>
      <c r="R12" s="3">
        <v>8110.08</v>
      </c>
      <c r="S12" s="3"/>
      <c r="T12" s="3"/>
      <c r="U12" s="3">
        <v>4592</v>
      </c>
      <c r="V12" s="3">
        <v>101524</v>
      </c>
      <c r="W12" s="3"/>
      <c r="X12" s="3">
        <f>V12+U12+R12</f>
        <v>114226.08</v>
      </c>
      <c r="Y12" s="22">
        <f>X12*0.015</f>
        <v>1713.3912</v>
      </c>
      <c r="Z12" s="23">
        <f t="shared" si="1"/>
        <v>5478.165</v>
      </c>
      <c r="AA12" s="24">
        <v>1200</v>
      </c>
      <c r="AB12" s="23">
        <f t="shared" si="2"/>
        <v>122617.6362</v>
      </c>
      <c r="AC12" s="3"/>
      <c r="AD12" s="6"/>
    </row>
    <row r="13" ht="25" customHeight="1" spans="1:30">
      <c r="A13" s="3">
        <v>10</v>
      </c>
      <c r="B13" s="9"/>
      <c r="C13" s="27" t="s">
        <v>79</v>
      </c>
      <c r="D13" s="3" t="s">
        <v>80</v>
      </c>
      <c r="E13" s="28" t="s">
        <v>81</v>
      </c>
      <c r="F13" s="3" t="s">
        <v>35</v>
      </c>
      <c r="G13" s="10" t="s">
        <v>36</v>
      </c>
      <c r="H13" s="3" t="s">
        <v>80</v>
      </c>
      <c r="I13" s="14" t="s">
        <v>37</v>
      </c>
      <c r="J13" s="14"/>
      <c r="K13" s="3">
        <v>40</v>
      </c>
      <c r="L13" s="3">
        <v>43.7</v>
      </c>
      <c r="M13" s="3" t="s">
        <v>82</v>
      </c>
      <c r="N13" s="3">
        <v>94.86</v>
      </c>
      <c r="O13" s="3"/>
      <c r="P13" s="3">
        <v>94.86</v>
      </c>
      <c r="Q13" s="3">
        <v>7040</v>
      </c>
      <c r="R13" s="3"/>
      <c r="S13" s="3"/>
      <c r="T13" s="3">
        <v>15000</v>
      </c>
      <c r="U13" s="3">
        <v>28000</v>
      </c>
      <c r="V13" s="3">
        <v>67524</v>
      </c>
      <c r="W13" s="3"/>
      <c r="X13" s="18">
        <f>Q13+T13+U13+V13</f>
        <v>117564</v>
      </c>
      <c r="Y13" s="22">
        <f>X13*0.015</f>
        <v>1763.46</v>
      </c>
      <c r="Z13" s="23">
        <f t="shared" si="1"/>
        <v>5478.165</v>
      </c>
      <c r="AA13" s="3">
        <v>1200</v>
      </c>
      <c r="AB13" s="23">
        <f t="shared" si="2"/>
        <v>126005.625</v>
      </c>
      <c r="AC13" s="23"/>
      <c r="AD13" s="6"/>
    </row>
    <row r="14" ht="25" customHeight="1" spans="1:30">
      <c r="A14" s="3">
        <v>11</v>
      </c>
      <c r="B14" s="11" t="s">
        <v>83</v>
      </c>
      <c r="C14" s="27" t="s">
        <v>84</v>
      </c>
      <c r="D14" s="3" t="s">
        <v>85</v>
      </c>
      <c r="E14" s="12" t="s">
        <v>86</v>
      </c>
      <c r="F14" s="12" t="s">
        <v>87</v>
      </c>
      <c r="G14" s="10" t="s">
        <v>36</v>
      </c>
      <c r="H14" s="3"/>
      <c r="I14" s="14" t="s">
        <v>37</v>
      </c>
      <c r="J14" s="3"/>
      <c r="K14" s="3">
        <v>50</v>
      </c>
      <c r="L14" s="3"/>
      <c r="M14" s="3" t="s">
        <v>88</v>
      </c>
      <c r="N14" s="3">
        <v>75.5</v>
      </c>
      <c r="O14" s="3"/>
      <c r="P14" s="3">
        <v>75.5</v>
      </c>
      <c r="Q14" s="3"/>
      <c r="R14" s="3"/>
      <c r="S14" s="3">
        <v>210000</v>
      </c>
      <c r="T14" s="3"/>
      <c r="U14" s="3"/>
      <c r="V14" s="3"/>
      <c r="W14" s="3">
        <v>750</v>
      </c>
      <c r="X14" s="18">
        <f t="shared" ref="X14:X18" si="4">S14+W14</f>
        <v>210750</v>
      </c>
      <c r="Y14" s="22">
        <f t="shared" ref="Y14:Y30" si="5">X14*0.01</f>
        <v>2107.5</v>
      </c>
      <c r="Z14" s="23">
        <f t="shared" si="1"/>
        <v>4360.125</v>
      </c>
      <c r="AA14" s="24">
        <v>1200</v>
      </c>
      <c r="AB14" s="23">
        <f t="shared" si="2"/>
        <v>218417.625</v>
      </c>
      <c r="AC14" s="23"/>
      <c r="AD14" s="6"/>
    </row>
    <row r="15" ht="25" customHeight="1" spans="1:30">
      <c r="A15" s="6">
        <v>12</v>
      </c>
      <c r="B15" s="11"/>
      <c r="C15" s="27" t="s">
        <v>89</v>
      </c>
      <c r="D15" s="3" t="s">
        <v>90</v>
      </c>
      <c r="E15" s="12" t="s">
        <v>91</v>
      </c>
      <c r="F15" s="12" t="s">
        <v>87</v>
      </c>
      <c r="G15" s="10" t="s">
        <v>36</v>
      </c>
      <c r="H15" s="3"/>
      <c r="I15" s="14" t="s">
        <v>37</v>
      </c>
      <c r="J15" s="3"/>
      <c r="K15" s="3">
        <v>28</v>
      </c>
      <c r="L15" s="3"/>
      <c r="M15" s="3" t="s">
        <v>92</v>
      </c>
      <c r="N15" s="3">
        <v>76.9</v>
      </c>
      <c r="O15" s="3">
        <v>1.71</v>
      </c>
      <c r="P15" s="3">
        <v>75.19</v>
      </c>
      <c r="Q15" s="3"/>
      <c r="R15" s="3"/>
      <c r="S15" s="3">
        <v>210000</v>
      </c>
      <c r="T15" s="3"/>
      <c r="U15" s="3"/>
      <c r="V15" s="3"/>
      <c r="W15" s="3">
        <v>285</v>
      </c>
      <c r="X15" s="18">
        <f t="shared" si="4"/>
        <v>210285</v>
      </c>
      <c r="Y15" s="22">
        <f t="shared" si="5"/>
        <v>2102.85</v>
      </c>
      <c r="Z15" s="23">
        <f t="shared" si="1"/>
        <v>4440.975</v>
      </c>
      <c r="AA15" s="3">
        <v>1200</v>
      </c>
      <c r="AB15" s="23">
        <f t="shared" si="2"/>
        <v>218028.825</v>
      </c>
      <c r="AC15" s="23"/>
      <c r="AD15" s="6"/>
    </row>
    <row r="16" ht="25" customHeight="1" spans="1:30">
      <c r="A16" s="6">
        <v>13</v>
      </c>
      <c r="B16" s="11"/>
      <c r="C16" s="27" t="s">
        <v>93</v>
      </c>
      <c r="D16" s="3" t="s">
        <v>94</v>
      </c>
      <c r="E16" s="12" t="s">
        <v>95</v>
      </c>
      <c r="F16" s="12" t="s">
        <v>35</v>
      </c>
      <c r="G16" s="10" t="s">
        <v>36</v>
      </c>
      <c r="H16" s="3" t="s">
        <v>96</v>
      </c>
      <c r="I16" s="14" t="s">
        <v>37</v>
      </c>
      <c r="J16" s="3"/>
      <c r="K16" s="3">
        <v>66</v>
      </c>
      <c r="L16" s="3">
        <v>72.1</v>
      </c>
      <c r="M16" s="3" t="s">
        <v>97</v>
      </c>
      <c r="N16" s="3">
        <v>75.25</v>
      </c>
      <c r="O16" s="3"/>
      <c r="P16" s="3">
        <v>75.25</v>
      </c>
      <c r="Q16" s="3">
        <v>9228.8</v>
      </c>
      <c r="R16" s="3"/>
      <c r="S16" s="3"/>
      <c r="T16" s="3">
        <v>4350</v>
      </c>
      <c r="U16" s="3"/>
      <c r="V16" s="3"/>
      <c r="W16" s="3">
        <v>375</v>
      </c>
      <c r="X16" s="18">
        <f>W16+T16+Q16</f>
        <v>13953.8</v>
      </c>
      <c r="Y16" s="22">
        <f t="shared" si="5"/>
        <v>139.538</v>
      </c>
      <c r="Z16" s="23">
        <f t="shared" si="1"/>
        <v>4345.6875</v>
      </c>
      <c r="AA16" s="24">
        <v>1200</v>
      </c>
      <c r="AB16" s="23">
        <f t="shared" si="2"/>
        <v>19639.0255</v>
      </c>
      <c r="AC16" s="23"/>
      <c r="AD16" s="6" t="s">
        <v>44</v>
      </c>
    </row>
    <row r="17" ht="25" customHeight="1" spans="1:30">
      <c r="A17" s="3">
        <v>14</v>
      </c>
      <c r="B17" s="11"/>
      <c r="C17" s="27" t="s">
        <v>98</v>
      </c>
      <c r="D17" s="3" t="s">
        <v>99</v>
      </c>
      <c r="E17" s="12" t="s">
        <v>47</v>
      </c>
      <c r="F17" s="12" t="s">
        <v>35</v>
      </c>
      <c r="G17" s="10" t="s">
        <v>36</v>
      </c>
      <c r="H17" s="3" t="s">
        <v>99</v>
      </c>
      <c r="I17" s="14" t="s">
        <v>76</v>
      </c>
      <c r="J17" s="27" t="s">
        <v>100</v>
      </c>
      <c r="K17" s="3">
        <v>41</v>
      </c>
      <c r="L17" s="3">
        <v>44.79</v>
      </c>
      <c r="M17" s="3" t="s">
        <v>101</v>
      </c>
      <c r="N17" s="3">
        <v>75.53</v>
      </c>
      <c r="O17" s="3"/>
      <c r="P17" s="3">
        <v>75.53</v>
      </c>
      <c r="Q17" s="3">
        <v>7040</v>
      </c>
      <c r="R17" s="3"/>
      <c r="S17" s="3"/>
      <c r="T17" s="3">
        <v>15000</v>
      </c>
      <c r="U17" s="3">
        <v>28000</v>
      </c>
      <c r="V17" s="3"/>
      <c r="W17" s="3">
        <v>795</v>
      </c>
      <c r="X17" s="18">
        <f t="shared" ref="X17:X20" si="6">W17+U17+T17+Q17</f>
        <v>50835</v>
      </c>
      <c r="Y17" s="22">
        <f t="shared" si="5"/>
        <v>508.35</v>
      </c>
      <c r="Z17" s="23">
        <f t="shared" si="1"/>
        <v>4361.8575</v>
      </c>
      <c r="AA17" s="3">
        <v>1200</v>
      </c>
      <c r="AB17" s="23">
        <f t="shared" si="2"/>
        <v>56905.2075</v>
      </c>
      <c r="AC17" s="23"/>
      <c r="AD17" s="6"/>
    </row>
    <row r="18" ht="25" customHeight="1" spans="1:30">
      <c r="A18" s="3">
        <v>15</v>
      </c>
      <c r="B18" s="13"/>
      <c r="C18" s="27" t="s">
        <v>102</v>
      </c>
      <c r="D18" s="3" t="s">
        <v>103</v>
      </c>
      <c r="E18" s="12" t="s">
        <v>104</v>
      </c>
      <c r="F18" s="12" t="s">
        <v>87</v>
      </c>
      <c r="G18" s="10" t="s">
        <v>36</v>
      </c>
      <c r="H18" s="3" t="s">
        <v>105</v>
      </c>
      <c r="I18" s="14" t="s">
        <v>76</v>
      </c>
      <c r="J18" s="27" t="s">
        <v>106</v>
      </c>
      <c r="K18" s="3">
        <v>41</v>
      </c>
      <c r="L18" s="3"/>
      <c r="M18" s="3" t="s">
        <v>107</v>
      </c>
      <c r="N18" s="3">
        <v>75.34</v>
      </c>
      <c r="O18" s="3"/>
      <c r="P18" s="3">
        <v>75.34</v>
      </c>
      <c r="Q18" s="3"/>
      <c r="R18" s="3"/>
      <c r="S18" s="3">
        <v>210000</v>
      </c>
      <c r="T18" s="3"/>
      <c r="U18" s="3"/>
      <c r="V18" s="3"/>
      <c r="W18" s="3">
        <v>510</v>
      </c>
      <c r="X18" s="18">
        <f t="shared" si="4"/>
        <v>210510</v>
      </c>
      <c r="Y18" s="22">
        <f t="shared" si="5"/>
        <v>2105.1</v>
      </c>
      <c r="Z18" s="23">
        <f t="shared" si="1"/>
        <v>4350.885</v>
      </c>
      <c r="AA18" s="24">
        <v>1200</v>
      </c>
      <c r="AB18" s="23">
        <f t="shared" si="2"/>
        <v>218165.985</v>
      </c>
      <c r="AC18" s="23"/>
      <c r="AD18" s="6"/>
    </row>
    <row r="19" ht="25" customHeight="1" spans="1:30">
      <c r="A19" s="6">
        <v>16</v>
      </c>
      <c r="B19" s="11" t="s">
        <v>108</v>
      </c>
      <c r="C19" s="27" t="s">
        <v>109</v>
      </c>
      <c r="D19" s="3" t="s">
        <v>110</v>
      </c>
      <c r="E19" s="12" t="s">
        <v>111</v>
      </c>
      <c r="F19" s="12" t="s">
        <v>112</v>
      </c>
      <c r="G19" s="10" t="s">
        <v>36</v>
      </c>
      <c r="H19" s="3" t="s">
        <v>113</v>
      </c>
      <c r="I19" s="14" t="s">
        <v>37</v>
      </c>
      <c r="J19" s="3"/>
      <c r="K19" s="3">
        <v>20</v>
      </c>
      <c r="L19" s="3">
        <v>21.85</v>
      </c>
      <c r="M19" s="3" t="s">
        <v>114</v>
      </c>
      <c r="N19" s="3">
        <v>76.99</v>
      </c>
      <c r="O19" s="3">
        <v>1.72</v>
      </c>
      <c r="P19" s="3">
        <v>75.27</v>
      </c>
      <c r="Q19" s="3">
        <v>7040</v>
      </c>
      <c r="R19" s="3"/>
      <c r="S19" s="3"/>
      <c r="T19" s="3">
        <v>15000</v>
      </c>
      <c r="U19" s="3">
        <v>28000</v>
      </c>
      <c r="V19" s="3"/>
      <c r="W19" s="3">
        <v>405</v>
      </c>
      <c r="X19" s="18">
        <f t="shared" si="6"/>
        <v>50445</v>
      </c>
      <c r="Y19" s="22">
        <f t="shared" si="5"/>
        <v>504.45</v>
      </c>
      <c r="Z19" s="23">
        <f t="shared" si="1"/>
        <v>4446.1725</v>
      </c>
      <c r="AA19" s="3">
        <v>1200</v>
      </c>
      <c r="AB19" s="23">
        <f t="shared" si="2"/>
        <v>56595.6225</v>
      </c>
      <c r="AC19" s="23"/>
      <c r="AD19" s="6"/>
    </row>
    <row r="20" ht="25" customHeight="1" spans="1:30">
      <c r="A20" s="6">
        <v>17</v>
      </c>
      <c r="B20" s="11"/>
      <c r="C20" s="27" t="s">
        <v>115</v>
      </c>
      <c r="D20" s="3" t="s">
        <v>116</v>
      </c>
      <c r="E20" s="12" t="s">
        <v>117</v>
      </c>
      <c r="F20" s="12" t="s">
        <v>118</v>
      </c>
      <c r="G20" s="10" t="s">
        <v>36</v>
      </c>
      <c r="H20" s="3" t="s">
        <v>116</v>
      </c>
      <c r="I20" s="14" t="s">
        <v>76</v>
      </c>
      <c r="J20" s="14" t="s">
        <v>119</v>
      </c>
      <c r="K20" s="3">
        <v>35</v>
      </c>
      <c r="L20" s="3">
        <v>38.23</v>
      </c>
      <c r="M20" s="3" t="s">
        <v>120</v>
      </c>
      <c r="N20" s="3">
        <v>75.36</v>
      </c>
      <c r="O20" s="3"/>
      <c r="P20" s="3">
        <v>75.36</v>
      </c>
      <c r="Q20" s="3">
        <v>7040</v>
      </c>
      <c r="R20" s="3"/>
      <c r="S20" s="3"/>
      <c r="T20" s="3">
        <v>15000</v>
      </c>
      <c r="U20" s="3">
        <v>28000</v>
      </c>
      <c r="V20" s="3"/>
      <c r="W20" s="3">
        <v>540</v>
      </c>
      <c r="X20" s="18">
        <f t="shared" si="6"/>
        <v>50580</v>
      </c>
      <c r="Y20" s="22">
        <f t="shared" si="5"/>
        <v>505.8</v>
      </c>
      <c r="Z20" s="23">
        <f t="shared" si="1"/>
        <v>4352.04</v>
      </c>
      <c r="AA20" s="24">
        <v>1200</v>
      </c>
      <c r="AB20" s="23">
        <f t="shared" si="2"/>
        <v>56637.84</v>
      </c>
      <c r="AC20" s="23"/>
      <c r="AD20" s="6"/>
    </row>
    <row r="21" ht="25" customHeight="1" spans="1:30">
      <c r="A21" s="3">
        <v>18</v>
      </c>
      <c r="B21" s="11"/>
      <c r="C21" s="27" t="s">
        <v>121</v>
      </c>
      <c r="D21" s="3" t="s">
        <v>122</v>
      </c>
      <c r="E21" s="12" t="s">
        <v>123</v>
      </c>
      <c r="F21" s="12" t="s">
        <v>87</v>
      </c>
      <c r="G21" s="10" t="s">
        <v>36</v>
      </c>
      <c r="H21" s="3" t="s">
        <v>124</v>
      </c>
      <c r="I21" s="14" t="s">
        <v>76</v>
      </c>
      <c r="J21" s="14" t="s">
        <v>125</v>
      </c>
      <c r="K21" s="3">
        <v>36</v>
      </c>
      <c r="L21" s="3"/>
      <c r="M21" s="3" t="s">
        <v>126</v>
      </c>
      <c r="N21" s="3">
        <v>77.91</v>
      </c>
      <c r="O21" s="3">
        <v>2.71</v>
      </c>
      <c r="P21" s="3">
        <v>75.2</v>
      </c>
      <c r="Q21" s="3"/>
      <c r="R21" s="3"/>
      <c r="S21" s="3">
        <v>210000</v>
      </c>
      <c r="T21" s="3"/>
      <c r="U21" s="3"/>
      <c r="V21" s="3"/>
      <c r="W21" s="3">
        <v>300</v>
      </c>
      <c r="X21" s="18">
        <f>S21+W21</f>
        <v>210300</v>
      </c>
      <c r="Y21" s="22">
        <f t="shared" si="5"/>
        <v>2103</v>
      </c>
      <c r="Z21" s="23">
        <f t="shared" si="1"/>
        <v>4499.3025</v>
      </c>
      <c r="AA21" s="3">
        <v>1200</v>
      </c>
      <c r="AB21" s="23">
        <f t="shared" si="2"/>
        <v>218102.3025</v>
      </c>
      <c r="AC21" s="23"/>
      <c r="AD21" s="6"/>
    </row>
    <row r="22" ht="25" customHeight="1" spans="1:30">
      <c r="A22" s="3">
        <v>19</v>
      </c>
      <c r="B22" s="11"/>
      <c r="C22" s="27" t="s">
        <v>127</v>
      </c>
      <c r="D22" s="3" t="s">
        <v>128</v>
      </c>
      <c r="E22" s="12" t="s">
        <v>129</v>
      </c>
      <c r="F22" s="12" t="s">
        <v>35</v>
      </c>
      <c r="G22" s="10" t="s">
        <v>36</v>
      </c>
      <c r="H22" s="3" t="s">
        <v>128</v>
      </c>
      <c r="I22" s="14" t="s">
        <v>76</v>
      </c>
      <c r="J22" s="16" t="s">
        <v>130</v>
      </c>
      <c r="K22" s="3">
        <v>56</v>
      </c>
      <c r="L22" s="3">
        <v>61.17</v>
      </c>
      <c r="M22" s="3" t="s">
        <v>131</v>
      </c>
      <c r="N22" s="3">
        <v>75.51</v>
      </c>
      <c r="O22" s="3"/>
      <c r="P22" s="3">
        <v>75.51</v>
      </c>
      <c r="Q22" s="3">
        <v>7829.76</v>
      </c>
      <c r="R22" s="3"/>
      <c r="S22" s="3"/>
      <c r="T22" s="3">
        <v>15000</v>
      </c>
      <c r="U22" s="3">
        <v>10724</v>
      </c>
      <c r="V22" s="3"/>
      <c r="W22" s="3">
        <v>765</v>
      </c>
      <c r="X22" s="18">
        <f t="shared" ref="X22:X28" si="7">W22+U22+T22+Q22</f>
        <v>34318.76</v>
      </c>
      <c r="Y22" s="22">
        <f t="shared" si="5"/>
        <v>343.1876</v>
      </c>
      <c r="Z22" s="23">
        <f t="shared" si="1"/>
        <v>4360.7025</v>
      </c>
      <c r="AA22" s="24">
        <v>1200</v>
      </c>
      <c r="AB22" s="23">
        <f t="shared" si="2"/>
        <v>40222.6501</v>
      </c>
      <c r="AC22" s="23"/>
      <c r="AD22" s="6"/>
    </row>
    <row r="23" ht="25" customHeight="1" spans="1:30">
      <c r="A23" s="6">
        <v>20</v>
      </c>
      <c r="B23" s="7" t="s">
        <v>132</v>
      </c>
      <c r="C23" s="27" t="s">
        <v>133</v>
      </c>
      <c r="D23" s="3" t="s">
        <v>134</v>
      </c>
      <c r="E23" s="12" t="s">
        <v>135</v>
      </c>
      <c r="F23" s="12" t="s">
        <v>136</v>
      </c>
      <c r="G23" s="10" t="s">
        <v>36</v>
      </c>
      <c r="H23" s="3" t="s">
        <v>137</v>
      </c>
      <c r="I23" s="14" t="s">
        <v>76</v>
      </c>
      <c r="J23" s="27" t="s">
        <v>138</v>
      </c>
      <c r="K23" s="3">
        <v>36</v>
      </c>
      <c r="L23" s="3">
        <v>39.33</v>
      </c>
      <c r="M23" s="3" t="s">
        <v>139</v>
      </c>
      <c r="N23" s="3">
        <v>65.5</v>
      </c>
      <c r="O23" s="3"/>
      <c r="P23" s="3">
        <v>65.5</v>
      </c>
      <c r="Q23" s="3">
        <v>7040</v>
      </c>
      <c r="R23" s="3"/>
      <c r="S23" s="3"/>
      <c r="T23" s="3">
        <v>15000</v>
      </c>
      <c r="U23" s="3"/>
      <c r="V23" s="3"/>
      <c r="W23" s="3">
        <v>750</v>
      </c>
      <c r="X23" s="18">
        <f t="shared" si="7"/>
        <v>22790</v>
      </c>
      <c r="Y23" s="22">
        <f t="shared" si="5"/>
        <v>227.9</v>
      </c>
      <c r="Z23" s="23">
        <f t="shared" si="1"/>
        <v>3782.625</v>
      </c>
      <c r="AA23" s="3">
        <v>1200</v>
      </c>
      <c r="AB23" s="23">
        <f t="shared" si="2"/>
        <v>28000.525</v>
      </c>
      <c r="AC23" s="23"/>
      <c r="AD23" s="6"/>
    </row>
    <row r="24" ht="25" customHeight="1" spans="1:30">
      <c r="A24" s="6">
        <v>21</v>
      </c>
      <c r="B24" s="11"/>
      <c r="C24" s="27" t="s">
        <v>140</v>
      </c>
      <c r="D24" s="3" t="s">
        <v>141</v>
      </c>
      <c r="E24" s="12" t="s">
        <v>142</v>
      </c>
      <c r="F24" s="12" t="s">
        <v>143</v>
      </c>
      <c r="G24" s="10" t="s">
        <v>36</v>
      </c>
      <c r="H24" s="3" t="s">
        <v>141</v>
      </c>
      <c r="I24" s="14" t="s">
        <v>76</v>
      </c>
      <c r="J24" s="27" t="s">
        <v>144</v>
      </c>
      <c r="K24" s="3">
        <v>35.7</v>
      </c>
      <c r="L24" s="3">
        <v>39</v>
      </c>
      <c r="M24" s="3" t="s">
        <v>145</v>
      </c>
      <c r="N24" s="3">
        <v>85.57</v>
      </c>
      <c r="O24" s="3"/>
      <c r="P24" s="3">
        <v>85.57</v>
      </c>
      <c r="Q24" s="3">
        <v>7040</v>
      </c>
      <c r="R24" s="3"/>
      <c r="S24" s="3"/>
      <c r="T24" s="3">
        <v>15000</v>
      </c>
      <c r="U24" s="3">
        <v>28000</v>
      </c>
      <c r="V24" s="3">
        <v>34000</v>
      </c>
      <c r="W24" s="3">
        <v>855</v>
      </c>
      <c r="X24" s="18">
        <f>Q24+T24+V24+U24+W24</f>
        <v>84895</v>
      </c>
      <c r="Y24" s="22">
        <f t="shared" si="5"/>
        <v>848.95</v>
      </c>
      <c r="Z24" s="23">
        <f t="shared" si="1"/>
        <v>4941.6675</v>
      </c>
      <c r="AA24" s="24">
        <v>1200</v>
      </c>
      <c r="AB24" s="23">
        <f t="shared" si="2"/>
        <v>91885.6175</v>
      </c>
      <c r="AC24" s="23"/>
      <c r="AD24" s="6"/>
    </row>
    <row r="25" ht="25" customHeight="1" spans="1:30">
      <c r="A25" s="3">
        <v>22</v>
      </c>
      <c r="B25" s="11"/>
      <c r="C25" s="27" t="s">
        <v>146</v>
      </c>
      <c r="D25" s="3" t="s">
        <v>147</v>
      </c>
      <c r="E25" s="12" t="s">
        <v>148</v>
      </c>
      <c r="F25" s="12" t="s">
        <v>112</v>
      </c>
      <c r="G25" s="10" t="s">
        <v>36</v>
      </c>
      <c r="H25" s="3" t="s">
        <v>147</v>
      </c>
      <c r="I25" s="14" t="s">
        <v>76</v>
      </c>
      <c r="J25" s="27" t="s">
        <v>149</v>
      </c>
      <c r="K25" s="3">
        <v>47</v>
      </c>
      <c r="L25" s="3">
        <v>51.34</v>
      </c>
      <c r="M25" s="3" t="s">
        <v>150</v>
      </c>
      <c r="N25" s="3">
        <v>75.36</v>
      </c>
      <c r="O25" s="3"/>
      <c r="P25" s="3">
        <v>75.36</v>
      </c>
      <c r="Q25" s="3">
        <v>7040</v>
      </c>
      <c r="R25" s="3"/>
      <c r="S25" s="3"/>
      <c r="T25" s="3">
        <v>15000</v>
      </c>
      <c r="U25" s="3">
        <v>28000</v>
      </c>
      <c r="V25" s="3"/>
      <c r="W25" s="3">
        <v>540</v>
      </c>
      <c r="X25" s="18">
        <f t="shared" si="7"/>
        <v>50580</v>
      </c>
      <c r="Y25" s="22">
        <f t="shared" si="5"/>
        <v>505.8</v>
      </c>
      <c r="Z25" s="23">
        <f t="shared" si="1"/>
        <v>4352.04</v>
      </c>
      <c r="AA25" s="3">
        <v>1200</v>
      </c>
      <c r="AB25" s="23">
        <f t="shared" si="2"/>
        <v>56637.84</v>
      </c>
      <c r="AC25" s="23"/>
      <c r="AD25" s="6"/>
    </row>
    <row r="26" ht="25" customHeight="1" spans="1:30">
      <c r="A26" s="3">
        <v>23</v>
      </c>
      <c r="B26" s="11"/>
      <c r="C26" s="27" t="s">
        <v>151</v>
      </c>
      <c r="D26" s="3" t="s">
        <v>152</v>
      </c>
      <c r="E26" s="12" t="s">
        <v>153</v>
      </c>
      <c r="F26" s="12" t="s">
        <v>35</v>
      </c>
      <c r="G26" s="10" t="s">
        <v>36</v>
      </c>
      <c r="H26" s="3" t="s">
        <v>152</v>
      </c>
      <c r="I26" s="14" t="s">
        <v>76</v>
      </c>
      <c r="J26" s="27" t="s">
        <v>154</v>
      </c>
      <c r="K26" s="3">
        <v>50</v>
      </c>
      <c r="L26" s="3">
        <v>54.62</v>
      </c>
      <c r="M26" s="3" t="s">
        <v>155</v>
      </c>
      <c r="N26" s="3">
        <v>75.25</v>
      </c>
      <c r="O26" s="3"/>
      <c r="P26" s="3">
        <v>75.25</v>
      </c>
      <c r="Q26" s="3">
        <v>7040</v>
      </c>
      <c r="R26" s="3"/>
      <c r="S26" s="3"/>
      <c r="T26" s="3">
        <v>15000</v>
      </c>
      <c r="U26" s="3">
        <v>28000</v>
      </c>
      <c r="V26" s="3"/>
      <c r="W26" s="3">
        <v>375</v>
      </c>
      <c r="X26" s="18">
        <f t="shared" si="7"/>
        <v>50415</v>
      </c>
      <c r="Y26" s="22">
        <f t="shared" si="5"/>
        <v>504.15</v>
      </c>
      <c r="Z26" s="23">
        <f t="shared" si="1"/>
        <v>4345.6875</v>
      </c>
      <c r="AA26" s="24">
        <v>1200</v>
      </c>
      <c r="AB26" s="23">
        <f t="shared" si="2"/>
        <v>56464.8375</v>
      </c>
      <c r="AC26" s="23"/>
      <c r="AD26" s="6"/>
    </row>
    <row r="27" ht="25" customHeight="1" spans="1:30">
      <c r="A27" s="6">
        <v>24</v>
      </c>
      <c r="B27" s="11"/>
      <c r="C27" s="27" t="s">
        <v>156</v>
      </c>
      <c r="D27" s="3" t="s">
        <v>157</v>
      </c>
      <c r="E27" s="12" t="s">
        <v>158</v>
      </c>
      <c r="F27" s="12" t="s">
        <v>60</v>
      </c>
      <c r="G27" s="10" t="s">
        <v>36</v>
      </c>
      <c r="H27" s="3" t="s">
        <v>159</v>
      </c>
      <c r="I27" s="14" t="s">
        <v>76</v>
      </c>
      <c r="J27" s="27" t="s">
        <v>160</v>
      </c>
      <c r="K27" s="3">
        <v>50</v>
      </c>
      <c r="L27" s="3">
        <v>54.62</v>
      </c>
      <c r="M27" s="3" t="s">
        <v>161</v>
      </c>
      <c r="N27" s="3">
        <v>75.25</v>
      </c>
      <c r="O27" s="3"/>
      <c r="P27" s="3">
        <v>75.25</v>
      </c>
      <c r="Q27" s="3">
        <v>7040</v>
      </c>
      <c r="R27" s="3"/>
      <c r="S27" s="3"/>
      <c r="T27" s="3">
        <v>15000</v>
      </c>
      <c r="U27" s="3">
        <v>28000</v>
      </c>
      <c r="V27" s="3"/>
      <c r="W27" s="3">
        <v>375</v>
      </c>
      <c r="X27" s="18">
        <f t="shared" si="7"/>
        <v>50415</v>
      </c>
      <c r="Y27" s="22">
        <f t="shared" si="5"/>
        <v>504.15</v>
      </c>
      <c r="Z27" s="23">
        <f t="shared" si="1"/>
        <v>4345.6875</v>
      </c>
      <c r="AA27" s="3">
        <v>1200</v>
      </c>
      <c r="AB27" s="23">
        <f t="shared" si="2"/>
        <v>56464.8375</v>
      </c>
      <c r="AC27" s="23"/>
      <c r="AD27" s="6" t="s">
        <v>44</v>
      </c>
    </row>
    <row r="28" ht="25" customHeight="1" spans="1:30">
      <c r="A28" s="6">
        <v>25</v>
      </c>
      <c r="B28" s="11"/>
      <c r="C28" s="27" t="s">
        <v>162</v>
      </c>
      <c r="D28" s="3" t="s">
        <v>163</v>
      </c>
      <c r="E28" s="12" t="s">
        <v>47</v>
      </c>
      <c r="F28" s="12" t="s">
        <v>35</v>
      </c>
      <c r="G28" s="10" t="s">
        <v>36</v>
      </c>
      <c r="H28" s="3" t="s">
        <v>164</v>
      </c>
      <c r="I28" s="14" t="s">
        <v>76</v>
      </c>
      <c r="J28" s="27" t="s">
        <v>165</v>
      </c>
      <c r="K28" s="3">
        <v>18</v>
      </c>
      <c r="L28" s="3">
        <v>19.66</v>
      </c>
      <c r="M28" s="3" t="s">
        <v>166</v>
      </c>
      <c r="N28" s="3">
        <v>75.5</v>
      </c>
      <c r="O28" s="3"/>
      <c r="P28" s="3">
        <v>75.5</v>
      </c>
      <c r="Q28" s="3">
        <v>7040</v>
      </c>
      <c r="R28" s="3"/>
      <c r="S28" s="3"/>
      <c r="T28" s="3">
        <v>15000</v>
      </c>
      <c r="U28" s="3">
        <v>28000</v>
      </c>
      <c r="V28" s="3"/>
      <c r="W28" s="3">
        <v>750</v>
      </c>
      <c r="X28" s="18">
        <f t="shared" si="7"/>
        <v>50790</v>
      </c>
      <c r="Y28" s="22">
        <f t="shared" si="5"/>
        <v>507.9</v>
      </c>
      <c r="Z28" s="23">
        <f t="shared" si="1"/>
        <v>4360.125</v>
      </c>
      <c r="AA28" s="24">
        <v>1200</v>
      </c>
      <c r="AB28" s="23">
        <f t="shared" si="2"/>
        <v>56858.025</v>
      </c>
      <c r="AC28" s="23"/>
      <c r="AD28" s="6"/>
    </row>
    <row r="29" ht="25" customHeight="1" spans="1:30">
      <c r="A29" s="3">
        <v>26</v>
      </c>
      <c r="B29" s="11"/>
      <c r="C29" s="27" t="s">
        <v>167</v>
      </c>
      <c r="D29" s="3" t="s">
        <v>168</v>
      </c>
      <c r="E29" s="12" t="s">
        <v>169</v>
      </c>
      <c r="F29" s="12" t="s">
        <v>87</v>
      </c>
      <c r="G29" s="10" t="s">
        <v>36</v>
      </c>
      <c r="H29" s="3" t="s">
        <v>170</v>
      </c>
      <c r="I29" s="14" t="s">
        <v>37</v>
      </c>
      <c r="J29" s="3"/>
      <c r="K29" s="3">
        <v>43</v>
      </c>
      <c r="L29" s="3"/>
      <c r="M29" s="3" t="s">
        <v>171</v>
      </c>
      <c r="N29" s="3">
        <v>75.48</v>
      </c>
      <c r="O29" s="3"/>
      <c r="P29" s="3">
        <v>75.48</v>
      </c>
      <c r="Q29" s="3"/>
      <c r="R29" s="3"/>
      <c r="S29" s="3">
        <v>210000</v>
      </c>
      <c r="T29" s="3"/>
      <c r="U29" s="3"/>
      <c r="V29" s="3"/>
      <c r="W29" s="3">
        <v>720</v>
      </c>
      <c r="X29" s="18">
        <f>S29+W29</f>
        <v>210720</v>
      </c>
      <c r="Y29" s="22">
        <f t="shared" si="5"/>
        <v>2107.2</v>
      </c>
      <c r="Z29" s="23">
        <f t="shared" si="1"/>
        <v>4358.97</v>
      </c>
      <c r="AA29" s="3">
        <v>1200</v>
      </c>
      <c r="AB29" s="23">
        <f t="shared" si="2"/>
        <v>218386.17</v>
      </c>
      <c r="AC29" s="23"/>
      <c r="AD29" s="6"/>
    </row>
    <row r="30" ht="25" customHeight="1" spans="1:30">
      <c r="A30" s="3">
        <v>27</v>
      </c>
      <c r="B30" s="7" t="s">
        <v>172</v>
      </c>
      <c r="C30" s="27" t="s">
        <v>173</v>
      </c>
      <c r="D30" s="3" t="s">
        <v>174</v>
      </c>
      <c r="E30" s="12" t="s">
        <v>175</v>
      </c>
      <c r="F30" s="12" t="s">
        <v>112</v>
      </c>
      <c r="G30" s="10" t="s">
        <v>36</v>
      </c>
      <c r="H30" s="3" t="s">
        <v>176</v>
      </c>
      <c r="I30" s="14" t="s">
        <v>76</v>
      </c>
      <c r="J30" s="27" t="s">
        <v>177</v>
      </c>
      <c r="K30" s="3">
        <v>40</v>
      </c>
      <c r="L30" s="3">
        <v>43.7</v>
      </c>
      <c r="M30" s="3" t="s">
        <v>178</v>
      </c>
      <c r="N30" s="3">
        <v>85.57</v>
      </c>
      <c r="O30" s="3"/>
      <c r="P30" s="3">
        <v>85.57</v>
      </c>
      <c r="Q30" s="3">
        <v>7040</v>
      </c>
      <c r="R30" s="3"/>
      <c r="S30" s="3"/>
      <c r="T30" s="3">
        <v>15000</v>
      </c>
      <c r="U30" s="3">
        <v>28000</v>
      </c>
      <c r="V30" s="3">
        <v>34000</v>
      </c>
      <c r="W30" s="3">
        <v>855</v>
      </c>
      <c r="X30" s="18">
        <f t="shared" ref="X30:X39" si="8">Q30+T30+V30+U30+W30</f>
        <v>84895</v>
      </c>
      <c r="Y30" s="22">
        <f t="shared" si="5"/>
        <v>848.95</v>
      </c>
      <c r="Z30" s="23">
        <f t="shared" si="1"/>
        <v>4941.6675</v>
      </c>
      <c r="AA30" s="24">
        <v>1200</v>
      </c>
      <c r="AB30" s="23">
        <f t="shared" si="2"/>
        <v>91885.6175</v>
      </c>
      <c r="AC30" s="23"/>
      <c r="AD30" s="6"/>
    </row>
    <row r="31" ht="25" customHeight="1" spans="1:30">
      <c r="A31" s="6">
        <v>28</v>
      </c>
      <c r="B31" s="11"/>
      <c r="C31" s="27" t="s">
        <v>179</v>
      </c>
      <c r="D31" s="3" t="s">
        <v>180</v>
      </c>
      <c r="E31" s="12" t="s">
        <v>181</v>
      </c>
      <c r="F31" s="12" t="s">
        <v>112</v>
      </c>
      <c r="G31" s="10" t="s">
        <v>36</v>
      </c>
      <c r="H31" s="3" t="s">
        <v>182</v>
      </c>
      <c r="I31" s="14" t="s">
        <v>76</v>
      </c>
      <c r="J31" s="27" t="s">
        <v>183</v>
      </c>
      <c r="K31" s="3">
        <v>45</v>
      </c>
      <c r="L31" s="3">
        <v>49.16</v>
      </c>
      <c r="M31" s="3" t="s">
        <v>184</v>
      </c>
      <c r="N31" s="3">
        <v>94.86</v>
      </c>
      <c r="O31" s="3"/>
      <c r="P31" s="3">
        <v>94.86</v>
      </c>
      <c r="Q31" s="3">
        <v>7040</v>
      </c>
      <c r="R31" s="3"/>
      <c r="S31" s="3"/>
      <c r="T31" s="3">
        <v>15000</v>
      </c>
      <c r="U31" s="3">
        <v>28000</v>
      </c>
      <c r="V31" s="3">
        <v>67524</v>
      </c>
      <c r="W31" s="3"/>
      <c r="X31" s="18">
        <f t="shared" si="8"/>
        <v>117564</v>
      </c>
      <c r="Y31" s="22">
        <f>X31*0.015</f>
        <v>1763.46</v>
      </c>
      <c r="Z31" s="23">
        <f t="shared" si="1"/>
        <v>5478.165</v>
      </c>
      <c r="AA31" s="3">
        <v>1200</v>
      </c>
      <c r="AB31" s="23">
        <f t="shared" si="2"/>
        <v>126005.625</v>
      </c>
      <c r="AC31" s="23"/>
      <c r="AD31" s="6"/>
    </row>
    <row r="32" ht="25" customHeight="1" spans="1:30">
      <c r="A32" s="6">
        <v>29</v>
      </c>
      <c r="B32" s="11"/>
      <c r="C32" s="27" t="s">
        <v>185</v>
      </c>
      <c r="D32" s="3" t="s">
        <v>186</v>
      </c>
      <c r="E32" s="12" t="s">
        <v>187</v>
      </c>
      <c r="F32" s="12" t="s">
        <v>87</v>
      </c>
      <c r="G32" s="10" t="s">
        <v>36</v>
      </c>
      <c r="H32" s="3" t="s">
        <v>186</v>
      </c>
      <c r="I32" s="14" t="s">
        <v>76</v>
      </c>
      <c r="J32" s="27" t="s">
        <v>188</v>
      </c>
      <c r="K32" s="3">
        <v>52.94</v>
      </c>
      <c r="L32" s="3"/>
      <c r="M32" s="3" t="s">
        <v>189</v>
      </c>
      <c r="N32" s="3">
        <v>77.93</v>
      </c>
      <c r="O32" s="3">
        <v>2.71</v>
      </c>
      <c r="P32" s="3">
        <v>75.22</v>
      </c>
      <c r="Q32" s="3"/>
      <c r="R32" s="3"/>
      <c r="S32" s="3">
        <v>210000</v>
      </c>
      <c r="T32" s="3"/>
      <c r="U32" s="3"/>
      <c r="V32" s="3"/>
      <c r="W32" s="3">
        <v>330</v>
      </c>
      <c r="X32" s="18">
        <f>S32+W32</f>
        <v>210330</v>
      </c>
      <c r="Y32" s="22">
        <f t="shared" ref="Y32:Y42" si="9">X32*0.01</f>
        <v>2103.3</v>
      </c>
      <c r="Z32" s="23">
        <f t="shared" si="1"/>
        <v>4500.4575</v>
      </c>
      <c r="AA32" s="24">
        <v>1200</v>
      </c>
      <c r="AB32" s="23">
        <f t="shared" si="2"/>
        <v>218133.7575</v>
      </c>
      <c r="AC32" s="23"/>
      <c r="AD32" s="6"/>
    </row>
    <row r="33" ht="25" customHeight="1" spans="1:30">
      <c r="A33" s="3">
        <v>30</v>
      </c>
      <c r="B33" s="11"/>
      <c r="C33" s="27" t="s">
        <v>190</v>
      </c>
      <c r="D33" s="3" t="s">
        <v>191</v>
      </c>
      <c r="E33" s="12" t="s">
        <v>192</v>
      </c>
      <c r="F33" s="12" t="s">
        <v>60</v>
      </c>
      <c r="G33" s="10" t="s">
        <v>36</v>
      </c>
      <c r="H33" s="3" t="s">
        <v>193</v>
      </c>
      <c r="I33" s="14" t="s">
        <v>76</v>
      </c>
      <c r="J33" s="27" t="s">
        <v>194</v>
      </c>
      <c r="K33" s="3">
        <v>59.17</v>
      </c>
      <c r="L33" s="3">
        <v>64.64</v>
      </c>
      <c r="M33" s="3" t="s">
        <v>195</v>
      </c>
      <c r="N33" s="3">
        <v>75.25</v>
      </c>
      <c r="O33" s="3"/>
      <c r="P33" s="3">
        <v>75.25</v>
      </c>
      <c r="Q33" s="3">
        <v>8273.92</v>
      </c>
      <c r="R33" s="3"/>
      <c r="S33" s="3"/>
      <c r="T33" s="3">
        <v>15000</v>
      </c>
      <c r="U33" s="3">
        <v>1008</v>
      </c>
      <c r="V33" s="3"/>
      <c r="W33" s="3">
        <v>375</v>
      </c>
      <c r="X33" s="18">
        <f t="shared" si="8"/>
        <v>24656.92</v>
      </c>
      <c r="Y33" s="22">
        <f t="shared" si="9"/>
        <v>246.5692</v>
      </c>
      <c r="Z33" s="23">
        <f t="shared" si="1"/>
        <v>4345.6875</v>
      </c>
      <c r="AA33" s="3">
        <v>1200</v>
      </c>
      <c r="AB33" s="23">
        <f t="shared" si="2"/>
        <v>30449.1767</v>
      </c>
      <c r="AC33" s="23"/>
      <c r="AD33" s="6" t="s">
        <v>44</v>
      </c>
    </row>
    <row r="34" ht="25" customHeight="1" spans="1:30">
      <c r="A34" s="3">
        <v>31</v>
      </c>
      <c r="B34" s="11"/>
      <c r="C34" s="27" t="s">
        <v>196</v>
      </c>
      <c r="D34" s="3" t="s">
        <v>197</v>
      </c>
      <c r="E34" s="12" t="s">
        <v>198</v>
      </c>
      <c r="F34" s="12" t="s">
        <v>35</v>
      </c>
      <c r="G34" s="10" t="s">
        <v>36</v>
      </c>
      <c r="H34" s="3" t="s">
        <v>197</v>
      </c>
      <c r="I34" s="14" t="s">
        <v>76</v>
      </c>
      <c r="J34" s="27" t="s">
        <v>199</v>
      </c>
      <c r="K34" s="3">
        <v>48</v>
      </c>
      <c r="L34" s="3">
        <v>52.44</v>
      </c>
      <c r="M34" s="3" t="s">
        <v>200</v>
      </c>
      <c r="N34" s="3">
        <v>75.34</v>
      </c>
      <c r="O34" s="3"/>
      <c r="P34" s="3">
        <v>75.34</v>
      </c>
      <c r="Q34" s="3">
        <v>7040</v>
      </c>
      <c r="R34" s="3"/>
      <c r="S34" s="3"/>
      <c r="T34" s="3">
        <v>15000</v>
      </c>
      <c r="U34" s="3">
        <v>28000</v>
      </c>
      <c r="V34" s="3"/>
      <c r="W34" s="3">
        <v>510</v>
      </c>
      <c r="X34" s="18">
        <f t="shared" si="8"/>
        <v>50550</v>
      </c>
      <c r="Y34" s="22">
        <f t="shared" si="9"/>
        <v>505.5</v>
      </c>
      <c r="Z34" s="23">
        <f t="shared" si="1"/>
        <v>4350.885</v>
      </c>
      <c r="AA34" s="24">
        <v>1200</v>
      </c>
      <c r="AB34" s="23">
        <f t="shared" si="2"/>
        <v>56606.385</v>
      </c>
      <c r="AC34" s="23"/>
      <c r="AD34" s="6"/>
    </row>
    <row r="35" ht="25" customHeight="1" spans="1:30">
      <c r="A35" s="6">
        <v>32</v>
      </c>
      <c r="B35" s="11"/>
      <c r="C35" s="27" t="s">
        <v>201</v>
      </c>
      <c r="D35" s="3" t="s">
        <v>202</v>
      </c>
      <c r="E35" s="12" t="s">
        <v>203</v>
      </c>
      <c r="F35" s="12" t="s">
        <v>143</v>
      </c>
      <c r="G35" s="10" t="s">
        <v>36</v>
      </c>
      <c r="H35" s="3" t="s">
        <v>202</v>
      </c>
      <c r="I35" s="14" t="s">
        <v>76</v>
      </c>
      <c r="J35" s="27" t="s">
        <v>204</v>
      </c>
      <c r="K35" s="3">
        <v>20</v>
      </c>
      <c r="L35" s="3">
        <v>21.85</v>
      </c>
      <c r="M35" s="3" t="s">
        <v>205</v>
      </c>
      <c r="N35" s="3">
        <v>77.91</v>
      </c>
      <c r="O35" s="3">
        <v>2.71</v>
      </c>
      <c r="P35" s="3">
        <v>75.2</v>
      </c>
      <c r="Q35" s="3">
        <v>7040</v>
      </c>
      <c r="R35" s="3"/>
      <c r="S35" s="3"/>
      <c r="T35" s="3">
        <v>15000</v>
      </c>
      <c r="U35" s="3">
        <v>28000</v>
      </c>
      <c r="V35" s="3"/>
      <c r="W35" s="3">
        <v>300</v>
      </c>
      <c r="X35" s="18">
        <f t="shared" si="8"/>
        <v>50340</v>
      </c>
      <c r="Y35" s="22">
        <f t="shared" si="9"/>
        <v>503.4</v>
      </c>
      <c r="Z35" s="23">
        <f t="shared" si="1"/>
        <v>4499.3025</v>
      </c>
      <c r="AA35" s="3">
        <v>1200</v>
      </c>
      <c r="AB35" s="23">
        <f t="shared" si="2"/>
        <v>56542.7025</v>
      </c>
      <c r="AC35" s="23"/>
      <c r="AD35" s="6"/>
    </row>
    <row r="36" ht="25" customHeight="1" spans="1:30">
      <c r="A36" s="6">
        <v>33</v>
      </c>
      <c r="B36" s="11"/>
      <c r="C36" s="27" t="s">
        <v>206</v>
      </c>
      <c r="D36" s="3" t="s">
        <v>207</v>
      </c>
      <c r="E36" s="12" t="s">
        <v>208</v>
      </c>
      <c r="F36" s="12" t="s">
        <v>112</v>
      </c>
      <c r="G36" s="10" t="s">
        <v>36</v>
      </c>
      <c r="H36" s="3" t="s">
        <v>209</v>
      </c>
      <c r="I36" s="14" t="s">
        <v>76</v>
      </c>
      <c r="J36" s="27" t="s">
        <v>210</v>
      </c>
      <c r="K36" s="3">
        <v>64</v>
      </c>
      <c r="L36" s="3">
        <v>69.91</v>
      </c>
      <c r="M36" s="3" t="s">
        <v>211</v>
      </c>
      <c r="N36" s="3">
        <v>75.25</v>
      </c>
      <c r="O36" s="3"/>
      <c r="P36" s="3">
        <v>75.25</v>
      </c>
      <c r="Q36" s="3">
        <v>8948.48</v>
      </c>
      <c r="R36" s="3"/>
      <c r="S36" s="3"/>
      <c r="T36" s="3">
        <v>7635</v>
      </c>
      <c r="U36" s="3"/>
      <c r="V36" s="3"/>
      <c r="W36" s="3">
        <v>375</v>
      </c>
      <c r="X36" s="18">
        <f t="shared" si="8"/>
        <v>16958.48</v>
      </c>
      <c r="Y36" s="22">
        <f t="shared" si="9"/>
        <v>169.5848</v>
      </c>
      <c r="Z36" s="23">
        <f t="shared" si="1"/>
        <v>4345.6875</v>
      </c>
      <c r="AA36" s="24">
        <v>1200</v>
      </c>
      <c r="AB36" s="23">
        <f t="shared" si="2"/>
        <v>22673.7523</v>
      </c>
      <c r="AC36" s="23"/>
      <c r="AD36" s="6" t="s">
        <v>44</v>
      </c>
    </row>
    <row r="37" ht="25" customHeight="1" spans="1:30">
      <c r="A37" s="6">
        <v>34</v>
      </c>
      <c r="B37" s="11"/>
      <c r="C37" s="27" t="s">
        <v>212</v>
      </c>
      <c r="D37" s="3" t="s">
        <v>213</v>
      </c>
      <c r="E37" s="12" t="s">
        <v>214</v>
      </c>
      <c r="F37" s="3" t="s">
        <v>112</v>
      </c>
      <c r="G37" s="10" t="s">
        <v>36</v>
      </c>
      <c r="H37" s="3" t="s">
        <v>215</v>
      </c>
      <c r="I37" s="14" t="s">
        <v>76</v>
      </c>
      <c r="J37" s="14" t="s">
        <v>216</v>
      </c>
      <c r="K37" s="3">
        <v>59</v>
      </c>
      <c r="L37" s="3">
        <v>64.45</v>
      </c>
      <c r="M37" s="3" t="s">
        <v>217</v>
      </c>
      <c r="N37" s="17">
        <v>75.36</v>
      </c>
      <c r="O37" s="3"/>
      <c r="P37" s="3">
        <v>75.36</v>
      </c>
      <c r="Q37" s="3">
        <v>8249.6</v>
      </c>
      <c r="R37" s="3"/>
      <c r="S37" s="3"/>
      <c r="T37" s="3">
        <v>15000</v>
      </c>
      <c r="U37" s="3">
        <v>1540</v>
      </c>
      <c r="V37" s="3"/>
      <c r="W37" s="3">
        <v>540</v>
      </c>
      <c r="X37" s="18">
        <f t="shared" si="8"/>
        <v>25329.6</v>
      </c>
      <c r="Y37" s="22">
        <f t="shared" si="9"/>
        <v>253.296</v>
      </c>
      <c r="Z37" s="23">
        <f t="shared" si="1"/>
        <v>4352.04</v>
      </c>
      <c r="AA37" s="24">
        <v>1200</v>
      </c>
      <c r="AB37" s="23">
        <f t="shared" si="2"/>
        <v>31134.936</v>
      </c>
      <c r="AC37" s="23"/>
      <c r="AD37" s="6"/>
    </row>
    <row r="38" ht="25" customHeight="1" spans="1:30">
      <c r="A38" s="3">
        <v>35</v>
      </c>
      <c r="B38" s="13"/>
      <c r="C38" s="27" t="s">
        <v>218</v>
      </c>
      <c r="D38" s="3" t="s">
        <v>219</v>
      </c>
      <c r="E38" s="12" t="s">
        <v>47</v>
      </c>
      <c r="F38" s="12" t="s">
        <v>35</v>
      </c>
      <c r="G38" s="10" t="s">
        <v>36</v>
      </c>
      <c r="H38" s="3" t="s">
        <v>219</v>
      </c>
      <c r="I38" s="14" t="s">
        <v>76</v>
      </c>
      <c r="J38" s="27" t="s">
        <v>220</v>
      </c>
      <c r="K38" s="3">
        <v>55</v>
      </c>
      <c r="L38" s="3">
        <v>60.08</v>
      </c>
      <c r="M38" s="3" t="s">
        <v>221</v>
      </c>
      <c r="N38" s="3">
        <v>85.57</v>
      </c>
      <c r="O38" s="3"/>
      <c r="P38" s="3">
        <v>85.57</v>
      </c>
      <c r="Q38" s="3">
        <v>7690.24</v>
      </c>
      <c r="R38" s="3"/>
      <c r="S38" s="3"/>
      <c r="T38" s="3">
        <v>15000</v>
      </c>
      <c r="U38" s="3">
        <v>13776</v>
      </c>
      <c r="V38" s="3">
        <v>34000</v>
      </c>
      <c r="W38" s="3">
        <v>855</v>
      </c>
      <c r="X38" s="18">
        <f t="shared" si="8"/>
        <v>71321.24</v>
      </c>
      <c r="Y38" s="22">
        <f t="shared" si="9"/>
        <v>713.2124</v>
      </c>
      <c r="Z38" s="23">
        <f t="shared" si="1"/>
        <v>4941.6675</v>
      </c>
      <c r="AA38" s="3">
        <v>1200</v>
      </c>
      <c r="AB38" s="23">
        <f t="shared" si="2"/>
        <v>78176.1199</v>
      </c>
      <c r="AC38" s="23"/>
      <c r="AD38" s="6"/>
    </row>
    <row r="39" ht="25" customHeight="1" spans="1:30">
      <c r="A39" s="6">
        <v>36</v>
      </c>
      <c r="B39" s="11" t="s">
        <v>222</v>
      </c>
      <c r="C39" s="27" t="s">
        <v>223</v>
      </c>
      <c r="D39" s="3" t="s">
        <v>224</v>
      </c>
      <c r="E39" s="12" t="s">
        <v>225</v>
      </c>
      <c r="F39" s="12" t="s">
        <v>112</v>
      </c>
      <c r="G39" s="10" t="s">
        <v>36</v>
      </c>
      <c r="H39" s="3" t="s">
        <v>226</v>
      </c>
      <c r="I39" s="14" t="s">
        <v>76</v>
      </c>
      <c r="J39" s="27" t="s">
        <v>227</v>
      </c>
      <c r="K39" s="3">
        <v>50</v>
      </c>
      <c r="L39" s="3">
        <v>54.62</v>
      </c>
      <c r="M39" s="3" t="s">
        <v>228</v>
      </c>
      <c r="N39" s="3">
        <v>75.47</v>
      </c>
      <c r="O39" s="3"/>
      <c r="P39" s="3">
        <v>75.47</v>
      </c>
      <c r="Q39" s="3">
        <v>7040</v>
      </c>
      <c r="R39" s="3"/>
      <c r="S39" s="3"/>
      <c r="T39" s="3">
        <v>15000</v>
      </c>
      <c r="U39" s="3">
        <v>28000</v>
      </c>
      <c r="V39" s="3"/>
      <c r="W39" s="3">
        <v>705</v>
      </c>
      <c r="X39" s="18">
        <f t="shared" si="8"/>
        <v>50745</v>
      </c>
      <c r="Y39" s="22">
        <f t="shared" si="9"/>
        <v>507.45</v>
      </c>
      <c r="Z39" s="23">
        <f t="shared" si="1"/>
        <v>4358.3925</v>
      </c>
      <c r="AA39" s="24">
        <v>1200</v>
      </c>
      <c r="AB39" s="23">
        <f t="shared" si="2"/>
        <v>56810.8425</v>
      </c>
      <c r="AC39" s="23"/>
      <c r="AD39" s="6"/>
    </row>
    <row r="40" ht="25" customHeight="1" spans="1:30">
      <c r="A40" s="6">
        <v>37</v>
      </c>
      <c r="B40" s="11"/>
      <c r="C40" s="27" t="s">
        <v>229</v>
      </c>
      <c r="D40" s="3" t="s">
        <v>230</v>
      </c>
      <c r="E40" s="12" t="s">
        <v>135</v>
      </c>
      <c r="F40" s="12" t="s">
        <v>112</v>
      </c>
      <c r="G40" s="10" t="s">
        <v>36</v>
      </c>
      <c r="H40" s="3" t="s">
        <v>230</v>
      </c>
      <c r="I40" s="3" t="s">
        <v>37</v>
      </c>
      <c r="J40" s="3"/>
      <c r="K40" s="3">
        <v>75.2</v>
      </c>
      <c r="L40" s="3">
        <v>82.15</v>
      </c>
      <c r="M40" s="3" t="s">
        <v>231</v>
      </c>
      <c r="N40" s="3">
        <v>75.25</v>
      </c>
      <c r="O40" s="3"/>
      <c r="P40" s="3">
        <v>75.25</v>
      </c>
      <c r="Q40" s="3">
        <v>9632</v>
      </c>
      <c r="R40" s="3"/>
      <c r="S40" s="3"/>
      <c r="T40" s="3"/>
      <c r="U40" s="3"/>
      <c r="V40" s="3"/>
      <c r="W40" s="3"/>
      <c r="X40" s="18">
        <v>9632</v>
      </c>
      <c r="Y40" s="22">
        <f t="shared" si="9"/>
        <v>96.32</v>
      </c>
      <c r="Z40" s="23">
        <f t="shared" si="1"/>
        <v>4345.6875</v>
      </c>
      <c r="AA40" s="3">
        <v>1200</v>
      </c>
      <c r="AB40" s="23">
        <f t="shared" si="2"/>
        <v>15274.0075</v>
      </c>
      <c r="AC40" s="23">
        <v>10350</v>
      </c>
      <c r="AD40" s="6"/>
    </row>
    <row r="41" ht="25" customHeight="1" spans="1:30">
      <c r="A41" s="6">
        <v>38</v>
      </c>
      <c r="B41" s="11"/>
      <c r="C41" s="27" t="s">
        <v>232</v>
      </c>
      <c r="D41" s="3" t="s">
        <v>233</v>
      </c>
      <c r="E41" s="12" t="s">
        <v>208</v>
      </c>
      <c r="F41" s="12" t="s">
        <v>35</v>
      </c>
      <c r="G41" s="10" t="s">
        <v>36</v>
      </c>
      <c r="H41" s="3" t="s">
        <v>233</v>
      </c>
      <c r="I41" s="3" t="s">
        <v>37</v>
      </c>
      <c r="J41" s="3"/>
      <c r="K41" s="3">
        <v>32.5</v>
      </c>
      <c r="L41" s="3">
        <v>35.5</v>
      </c>
      <c r="M41" s="3" t="s">
        <v>234</v>
      </c>
      <c r="N41" s="3">
        <v>75.54</v>
      </c>
      <c r="O41" s="3"/>
      <c r="P41" s="3">
        <v>75.54</v>
      </c>
      <c r="Q41" s="3">
        <v>7040</v>
      </c>
      <c r="R41" s="3"/>
      <c r="S41" s="3"/>
      <c r="T41" s="3">
        <v>15000</v>
      </c>
      <c r="U41" s="3">
        <v>28000</v>
      </c>
      <c r="V41" s="3"/>
      <c r="W41" s="3">
        <v>810</v>
      </c>
      <c r="X41" s="18">
        <f>Q41+T41+V41+U41+W41</f>
        <v>50850</v>
      </c>
      <c r="Y41" s="22">
        <f t="shared" si="9"/>
        <v>508.5</v>
      </c>
      <c r="Z41" s="23">
        <f t="shared" si="1"/>
        <v>4362.435</v>
      </c>
      <c r="AA41" s="24">
        <v>1200</v>
      </c>
      <c r="AB41" s="23">
        <f t="shared" si="2"/>
        <v>56920.935</v>
      </c>
      <c r="AC41" s="23"/>
      <c r="AD41" s="6"/>
    </row>
    <row r="42" ht="25" customHeight="1" spans="1:30">
      <c r="A42" s="3">
        <v>39</v>
      </c>
      <c r="B42" s="13"/>
      <c r="C42" s="27" t="s">
        <v>235</v>
      </c>
      <c r="D42" s="3" t="s">
        <v>236</v>
      </c>
      <c r="E42" s="12" t="s">
        <v>237</v>
      </c>
      <c r="F42" s="12" t="s">
        <v>35</v>
      </c>
      <c r="G42" s="10" t="s">
        <v>36</v>
      </c>
      <c r="H42" s="3" t="s">
        <v>236</v>
      </c>
      <c r="I42" s="3" t="s">
        <v>37</v>
      </c>
      <c r="J42" s="3"/>
      <c r="K42" s="3">
        <v>65.5</v>
      </c>
      <c r="L42" s="3">
        <v>71.55</v>
      </c>
      <c r="M42" s="3" t="s">
        <v>238</v>
      </c>
      <c r="N42" s="3">
        <v>75.25</v>
      </c>
      <c r="O42" s="3"/>
      <c r="P42" s="3">
        <v>75.25</v>
      </c>
      <c r="Q42" s="3">
        <v>9158.4</v>
      </c>
      <c r="R42" s="3"/>
      <c r="S42" s="3"/>
      <c r="T42" s="3">
        <v>5175</v>
      </c>
      <c r="U42" s="3"/>
      <c r="V42" s="3"/>
      <c r="W42" s="3">
        <v>375</v>
      </c>
      <c r="X42" s="18">
        <f>Q42+T42+V42+U42+W42</f>
        <v>14708.4</v>
      </c>
      <c r="Y42" s="22">
        <f t="shared" si="9"/>
        <v>147.084</v>
      </c>
      <c r="Z42" s="23">
        <f t="shared" si="1"/>
        <v>4345.6875</v>
      </c>
      <c r="AA42" s="3">
        <v>1200</v>
      </c>
      <c r="AB42" s="23">
        <f t="shared" si="2"/>
        <v>20401.1715</v>
      </c>
      <c r="AC42" s="23"/>
      <c r="AD42" s="6"/>
    </row>
  </sheetData>
  <mergeCells count="8">
    <mergeCell ref="A1:AD1"/>
    <mergeCell ref="B4:B11"/>
    <mergeCell ref="B12:B13"/>
    <mergeCell ref="B14:B18"/>
    <mergeCell ref="B19:B22"/>
    <mergeCell ref="B23:B29"/>
    <mergeCell ref="B30:B38"/>
    <mergeCell ref="B39:B42"/>
  </mergeCells>
  <dataValidations count="1">
    <dataValidation allowBlank="1" showErrorMessage="1" sqref="C3:E3 F3:AD3 AA4 AA6 AA8 AA10 AA12 AA14 AA16 AA18 AA20 AA22 AA24 AA26 AA28 AA30 AA32 AA34 AA39 AA41 A1:A2 G4:G5 AA36:AA37 AB4:AB42 AC4:AC11 D1:E2 F1:AD2 Y4:Z42" errorStyle="information"/>
  </dataValidations>
  <pageMargins left="0.7" right="0.7" top="0.75" bottom="0.75" header="0.3" footer="0.3"/>
  <pageSetup paperSize="9" scale="4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小姐姐</cp:lastModifiedBy>
  <dcterms:created xsi:type="dcterms:W3CDTF">2025-05-15T01:52:00Z</dcterms:created>
  <dcterms:modified xsi:type="dcterms:W3CDTF">2025-05-21T08:41:49Z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534E8DCA9CB94680923640B1B2AF8A7E_12</vt:lpwstr>
  </property>
</Properties>
</file>