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涉农37个子项目实施情况统计表" sheetId="2" r:id="rId1"/>
  </sheets>
  <definedNames>
    <definedName name="_xlnm._FilterDatabase" localSheetId="0" hidden="1">涉农37个子项目实施情况统计表!$A$2:$H$43</definedName>
    <definedName name="_xlnm.Print_Titles" localSheetId="0">涉农37个子项目实施情况统计表!$2:$2</definedName>
  </definedNames>
  <calcPr calcId="144525"/>
</workbook>
</file>

<file path=xl/comments1.xml><?xml version="1.0" encoding="utf-8"?>
<comments xmlns="http://schemas.openxmlformats.org/spreadsheetml/2006/main">
  <authors>
    <author>MP</author>
  </authors>
  <commentList>
    <comment ref="D33" authorId="0">
      <text>
        <r>
          <rPr>
            <b/>
            <sz val="9"/>
            <rFont val="宋体"/>
            <charset val="134"/>
          </rPr>
          <t>MP:</t>
        </r>
        <r>
          <rPr>
            <sz val="9"/>
            <rFont val="宋体"/>
            <charset val="134"/>
          </rPr>
          <t xml:space="preserve">
8号文安排60万元，后6个森林补贴项目资金共373149.48元收回，将其全部调整到松线虫病治理项目中，故调整后项目预算金额973149.48元）</t>
        </r>
      </text>
    </comment>
    <comment ref="E33" authorId="0">
      <text>
        <r>
          <rPr>
            <b/>
            <sz val="9"/>
            <rFont val="宋体"/>
            <charset val="134"/>
          </rPr>
          <t>MP:</t>
        </r>
        <r>
          <rPr>
            <sz val="9"/>
            <rFont val="宋体"/>
            <charset val="134"/>
          </rPr>
          <t xml:space="preserve">
其中956349.48元已在系统申请未支付</t>
        </r>
      </text>
    </comment>
    <comment ref="E34" authorId="0">
      <text>
        <r>
          <rPr>
            <b/>
            <sz val="9"/>
            <rFont val="宋体"/>
            <charset val="134"/>
          </rPr>
          <t>MP:</t>
        </r>
        <r>
          <rPr>
            <sz val="9"/>
            <rFont val="宋体"/>
            <charset val="134"/>
          </rPr>
          <t xml:space="preserve">
其中1122124.86元已在系统申请未支付</t>
        </r>
      </text>
    </comment>
    <comment ref="E36" authorId="0">
      <text>
        <r>
          <rPr>
            <b/>
            <sz val="9"/>
            <rFont val="宋体"/>
            <charset val="134"/>
          </rPr>
          <t>MP:</t>
        </r>
        <r>
          <rPr>
            <sz val="9"/>
            <rFont val="宋体"/>
            <charset val="134"/>
          </rPr>
          <t xml:space="preserve">
其中380457.53元已在系统申请未支付</t>
        </r>
      </text>
    </comment>
    <comment ref="E37" authorId="0">
      <text>
        <r>
          <rPr>
            <b/>
            <sz val="9"/>
            <rFont val="宋体"/>
            <charset val="134"/>
          </rPr>
          <t>MP:</t>
        </r>
        <r>
          <rPr>
            <sz val="9"/>
            <rFont val="宋体"/>
            <charset val="134"/>
          </rPr>
          <t xml:space="preserve">
其中939690元已在系统申请未支付</t>
        </r>
      </text>
    </comment>
    <comment ref="E38" authorId="0">
      <text>
        <r>
          <rPr>
            <b/>
            <sz val="9"/>
            <rFont val="宋体"/>
            <charset val="134"/>
          </rPr>
          <t>MP:</t>
        </r>
        <r>
          <rPr>
            <sz val="9"/>
            <rFont val="宋体"/>
            <charset val="134"/>
          </rPr>
          <t xml:space="preserve">
其中1700元已在系统申请未支付</t>
        </r>
      </text>
    </comment>
    <comment ref="E40" authorId="0">
      <text>
        <r>
          <rPr>
            <b/>
            <sz val="9"/>
            <rFont val="宋体"/>
            <charset val="134"/>
          </rPr>
          <t>MP:</t>
        </r>
        <r>
          <rPr>
            <sz val="9"/>
            <rFont val="宋体"/>
            <charset val="134"/>
          </rPr>
          <t xml:space="preserve">
其中1005720.11已在系统申请未支付</t>
        </r>
      </text>
    </comment>
  </commentList>
</comments>
</file>

<file path=xl/sharedStrings.xml><?xml version="1.0" encoding="utf-8"?>
<sst xmlns="http://schemas.openxmlformats.org/spreadsheetml/2006/main" count="164" uniqueCount="139">
  <si>
    <t>2023年韶关市市本级涉农项目实施及资金使用情况统计表</t>
  </si>
  <si>
    <t>序号</t>
  </si>
  <si>
    <t>项目主管单位</t>
  </si>
  <si>
    <t>项目名称</t>
  </si>
  <si>
    <t>预算（元）</t>
  </si>
  <si>
    <t>支出（元）</t>
  </si>
  <si>
    <t>支出率</t>
  </si>
  <si>
    <t>绩效目标
（结合韶财农8号文、68号文以及项目专项支出自评表绩效目标内容）</t>
  </si>
  <si>
    <t>绩效目标完成情况</t>
  </si>
  <si>
    <t>韶关市水务局</t>
  </si>
  <si>
    <t>2023-2025年度韶关市样点灌区农田灌溉水有效利用系数测算分析采购项目</t>
  </si>
  <si>
    <t>逐年完成2023、2024、2025单个年度的韶关市样点灌区农田灌溉水有效利用系数测算,并提供当年的经专家评审合格的报告1本。真实掌握农田水利发展现状，为落实国家节水行动，促进全市水资源节约集约高效利用提供技术支撑。</t>
  </si>
  <si>
    <t>已完成绩效目标，具体工作有：实际已完成并出具《2023年度韶关市农田灌溉水有效利用系数测算分析成果报告》，韶关市农田灌溉水有效利用系数测算结果为0.5396，为促进全市水资源节约高效利用提供有力的技术支撑。</t>
  </si>
  <si>
    <t>2023年韶关市水旱灾害防御体系标准化建设项目</t>
  </si>
  <si>
    <t>1.组建水旱灾害防御专家库、保障防汛抗旱物资储备和管理；
2.每年至少完成1次韶关市预案演练、抢险队伍培训、组织水旱灾害防御培训；
3.4级及以上堤防的警戒水位、保证水位研究分析，南水河警戒水位研究和分析；
4.防汛会商、值班区域标牌标准化。为有效应对两江洪水提供支撑，有效应对突发流域性洪水，确保流域防洪安全，促进地区生态和谐发展，为国民经济持续健康发展和社会稳定提供安全保障。</t>
  </si>
  <si>
    <t>已完成绩效目标，具体工作有：2023年11月基本完成了市、县、镇级标准化建设任务，于2023年11月7日-8日对建设工作进行评估并印发《韶关市水务局关于对县级水旱灾害防御体系标准化建设评估结果的通报》（韶水调度防御〔2023〕71 号）。</t>
  </si>
  <si>
    <t>2023年度韶关市农村水电站安全生产标准化达标评级评审项目</t>
  </si>
  <si>
    <t>按照《水利部关于印发农村水电站安全生产标准化达标评级实施办法（暂行）的通知》（水电〔2013〕379号）、《水利部办公厅关于农村水电站安全生产标准化评审工作有关事项的通知》（水电移〔2018〕23号）、《水利部办公厅关于印发农村水电站安全生产标准化评审标准的通知》（办水电〔2019〕16号）等文件要求，完成我市60宗农村水电站安全生产标准化建设达标评级工作，推进我市农村水电站安全生产标准化达标建设。</t>
  </si>
  <si>
    <t>已完成绩效目标，具体工作有：实际已完成64宗农村水电站安全生产标准化建设达标评级</t>
  </si>
  <si>
    <t>韶关市小型水库安全鉴定成果核查采购项目</t>
  </si>
  <si>
    <t>完成26座水库安全鉴定，按照水利部省水利厅的工作要求，进一步规范安全鉴定程序，确保鉴定内容和材料完整、质量合格、结论可靠。</t>
  </si>
  <si>
    <t>已完成绩效目标，具体工作有：实际已完成26座水库安全鉴定。</t>
  </si>
  <si>
    <t>韶关市水资源价值化技术服务项目</t>
  </si>
  <si>
    <t>完成全市水资源调查报告，编制水经济发展综合规划，推进部分水资源委托代理权试点工作。</t>
  </si>
  <si>
    <t>已完成绩效目标。具体工作有：实际完成编制《韶关市水资源资产调查评价报告》、《南水河流域及其流域内小（一）型以上水库价值量清查报告》、《韶关市水经济发展综合规划》等相关报告且水资源委托代理权试点已经自然资源部门通过。</t>
  </si>
  <si>
    <t>韶关市区智慧城市防洪信息系统建设项目</t>
  </si>
  <si>
    <t>1.河道水位站、工程监测站、视频监控站等感知监测设施建设共建设16处。
2.河道水下地形测量约15KM、重点堤段三位倾斜摄影约15km等地理空间数据采集、业务数据汇聚实施1项。
3.专业模型建设1项、业务软件开发1项。</t>
  </si>
  <si>
    <t>未完成项目绩效目标。总体项目进度52%。其中：
①感知监测设施建设：水位监控设施建设进展15%；闸门开度监测设施进展15%；水位尺智能监控升级改造进展15%。
②重点堤段三位倾斜摄影约15km2等地理空间数据采集，进展40%；业务数据汇聚实施，进展46%。
③专业模型建设：设计文档进度100%，水文模型构建进展30%，一维河道水动力模型构建进度20%。
④业务软件开发：设计文档进度90%，其余模块设计不到80%。</t>
  </si>
  <si>
    <t>2023年市级取用水管理专项整治行动采购服务项目</t>
  </si>
  <si>
    <t>通过全面开展取水工程（设施）核查登记工作，掌握全市已知取水口和未登记取水口的数量、取水口的合规性和取水口的监测计量现状。坚持问题导向，依法分类施策推进整改，规范取用水行为，健全取水口监管机制，为管住用水奠定坚实的基础，促进水资源节约保护和合理开发利用。</t>
  </si>
  <si>
    <t>已完成绩效目标。具体工作有：已完成取水工程（设施）核查登记工作，编制《韶关市取用水管理专项政治工作报告》、《韶关市各县（市、区）取水口信息“一张图”》和《韶关市各县（市、区）取用水整改问题“一本账”》，印发《韶关市取水户规范管理手册》以强化取水许可办理与监管。</t>
  </si>
  <si>
    <t>2023年实行最严格水资源管理制度补短板项目</t>
  </si>
  <si>
    <t>完成韶关市县级以上应急备用水源规划和落实南水河、武江两个主要跨县级河流流域水量分配方案，完成《韶关市县级以上应急备用水源地规划》和《韶关市主要跨县级河流水量分配方案》编制印发工作，保障全市县级以上水源地的应急和备用供水安全，完成对主要河流的水资源分配工作，通过合理分水来管好用水，完善我市水资源总量和效率控制能力。</t>
  </si>
  <si>
    <t>未完成项目绩效目标。具体情况为：《韶关市县级以上应急备用水源地规划》报政府，但还未同意印发。《韶关市主要跨县级河流水量分配方案》计划报政府印发。</t>
  </si>
  <si>
    <t>2023年最严格水资源管理制度政府采购项目</t>
  </si>
  <si>
    <t>做好最严格水资源管理信息编发、节水宣传、水资源节约与保护日常监管工作，确保用水总量、效率和水功能区纳污总量三大控制目标实现。对全市用水进行准确统计和调查，对全市水资源管理和节约用水管理情况进行汇总，并编制各类水资源数据台账，提升水资源管理水平和提升用水效率。对重要饮用水源地达标建设进行跟踪评估，保障饮用水源地饮水安全。做好节水行动实施项目的跟踪和评估，加强节水宣传教育工作，提升节水能力和节水意识。</t>
  </si>
  <si>
    <t>已完成绩效目标，具体实施工作有：
①南水水库、武江饮用水水源地达标建设年度评估报告；
②按时完成年度水资源公报、管理年报、节约用水管理年报等水资源信息编发工作；
③召开全市合同节水管理工作推进会；
④创建节水型饭店；
⑤开展节水宣传、制作节水牌匾、印刷节水材料。
⑥通过节约用水年报掌握各项指标开展情况，年初报省有关节水信工方案落实情况表。</t>
  </si>
  <si>
    <t>韶关市重要饮用水源地安全保障达标建设实施方案修编</t>
  </si>
  <si>
    <t>完成韶关市重要饮用水源地安全保障达标建设实施方案修编，建立措施加强对我市武江和南水两个重要饮用水源地保护，完成《韶关市重要饮用水源地安全保障达标建设实施方案《修编》报告并报政府印发，指导重要水源地做好达标建设实施工作，提升年度供水保障率97%以上，确保水源地供水安全，保障人民生命健康安全。</t>
  </si>
  <si>
    <t>已完成绩效目标，具体实施工作有：已印发修编后的《韶关市重要饮用水水源地安全保障达标建设实施方案》，供水水量已达到重要饮用水源地目标，年度供水保障率达100%。</t>
  </si>
  <si>
    <t>韶关市2023年水土保持年度目标责任考核工作服务项目</t>
  </si>
  <si>
    <t>开展监督检查3次；开展企业投资生产建设项目水保方案核查2次；开展验收报备项目核查1次；及时提交省对市考核资料。</t>
  </si>
  <si>
    <t>已完绩效目标，具体实施工作有：
1.开展监督检查6宗；
2.开展企业投资生产建设项目水保方案核查4宗；
3.开展验报备项目核查1宗
韶关市在2023年度水土保持目标责任考核结果为“优秀”。</t>
  </si>
  <si>
    <t>韶关市武江、浈江防御洪水方案及防洪调度演练脚本编制</t>
  </si>
  <si>
    <t>按时完成武江、浈江流域洪水特征、防洪现状调查分析，编制防御洪水方案2本及编制说明，结合预案和演练脚本完成韶关市防洪演练。有效应对突发流域性洪水，确保流域防洪安全，促进地区生态和谐发展，为国民经济持续健康发展和社会稳定提供安全保障。</t>
  </si>
  <si>
    <t>已完成绩效目标，具体实施工作有：实际已完成《韶关市武江、浈江防御洪水方案》的编制印发工作，完成防御洪水演练脚本编制并配合完成韶关市防洪演练。</t>
  </si>
  <si>
    <t>韶关市水利在建工程核查服务项目</t>
  </si>
  <si>
    <t>聘请多名专家对我市2023年度2宗水利在建工程进行稽察，保障水利工程的安全。</t>
  </si>
  <si>
    <t>已完成绩效目标，具体实施工作有：完成2宗水利在建工程的稽察工作。</t>
  </si>
  <si>
    <t>韶关市流域面积50平方公里以下河道管范围划定技术服务项目</t>
  </si>
  <si>
    <t>2023年12月底前全面完成韶关市流域面积50平方公里以下河道管理范围划定审核等技术支撑服务任务，为全市50平方公里以下河流管理提供依据。</t>
  </si>
  <si>
    <t>已完成绩效目标，具体实施工作有：
2023年11月完成《市流域面积50km2以下河道管理范围划定工作成果复核报告》并完成验收工作。</t>
  </si>
  <si>
    <t>小计</t>
  </si>
  <si>
    <t>水务部门</t>
  </si>
  <si>
    <t>韶关市农业农村局</t>
  </si>
  <si>
    <t>第三次全国土壤普查采购服务项目</t>
  </si>
  <si>
    <t>外业调查采样工作任务完成率20%，外业调查采样质量控制任务完成率20%；内业样品检测工作任务完成率15%，内业样品检测质量控制任务完成率15%。</t>
  </si>
  <si>
    <t>已完成绩效目标，具体实施工作有：
①全市三普工作主要完成外业调查采样任务6165个，根据国家三普工作平台系统显示，截止2023年12月31日，外业调查采样已完成5923个，工作任务完成率为96%；完成51个现场检查表层样点，超过全市三普工作外业调查采样质量控制任务要求，外业调查采样质量控制任务完成率为100%。
②全市三普工作主要完成内业检测化验任务6165个，根据国家三普工作平台系统显示，截止2023年12月31日，已完成3210个表层样品的检测工作，任务完成率为52%。同时已完成3210个样点的检测质量控制工作，审核问题样品数93个，任务完成率为52%。</t>
  </si>
  <si>
    <t>韶关市2023年渔业增殖放流项目</t>
  </si>
  <si>
    <t>开展增殖放流活动，放流北江鱼类苗种20万尾以上，保护水生生物资源。</t>
  </si>
  <si>
    <t>已完成绩效目标，具体实施工作有：放养北江鱼类苗种26万尾。</t>
  </si>
  <si>
    <t>2023年韶关市农产品宣传营销推广项目</t>
  </si>
  <si>
    <t>1.参展企业数量不低于20家，参展农产品数量不低于50个2.举办农产品宣传、推广活动场次1次以上
3.开展农产品产销对接活动场次1次以上
4.参展农产品质量合格率100%
5.降低农产品滞销情况
6.参展企业满意度不低于95%
7.2023年12月31日前完成任务</t>
  </si>
  <si>
    <t>未按时完成绩效目标，项目实施主要内容为：
①2023.3.20开展2023年“春暖花开  茶飘香”韶关茶文化系列活动；
②已组织农产品参加韶州会馆（北京）开馆系列活动展示；
③2023年10月至11月，组织企业参加第二十届中国国际农产品交易会；
④2024年1月12日至14日开展2024年“善美韶农”年货节产销对接活动；
⑤2024年5月8日开展善美韶农白茶飘香2024年韶关白茶品牌推介活动。
2024年5月，基本完成了2023年韶关市农产品宣传营销推广项目工作，2024年6月10日项目完成结案。</t>
  </si>
  <si>
    <t>韶关市创建国家农产品质量安全市项目</t>
  </si>
  <si>
    <t>开展农产品质量安全监督抽查280批次，建设韶关市农产品质量安全云展厅，购买承诺达标合格证50网站以上，抽查辖区内种子企业或经营门店进行种子样品40批次，确保全市农产品质量安全例行监测合格率保持在98%以上。</t>
  </si>
  <si>
    <t>未按时完成绩效目标，具体情况为：
①开展市级农产品质量安全监督抽查282个，问题发现3个，问题发现率为1.07%。
②农产品质量安全云展厅于2024年6月完工，2024年7月11日进行验收。
③购买承诺达标合格证81.321万枚。
④抽查辖区内种子企业或经营门店进行种子样品46批次。
⑤2023年共抽查1970批次样品，发现10批次不合格，总体合格率为99.5%。</t>
  </si>
  <si>
    <t>2023年韶关市数字农业建设项目</t>
  </si>
  <si>
    <t>1.建设数字农业农村大数据中心系统（8个子系统）
2.建设数字农业农村物联网监测系统（包括物联网智能控制平台、农业物联网设备、植保无人机）
3.建设大数据中心（包含政务云资源服务、信息安全等级保护建设、商用密码建设、验收测评服务、工程监理费）
4.促进企业生产水平
5.一期项目2023年6月31日前完成任务
6.建设农业气象灾害监测预警项目（布设农业气象监测设备4套）
7.农产品数字化率显著提升</t>
  </si>
  <si>
    <t>已完成绩效目标，具体实施工作有：
①建设数字农业农村大数据中心系统（15个子系统模块），已完成功能确认；
②建设数字农业农村物联网监测系统（包括物联网智能控制平台、农业物联网设备、植保无人机），已完成硬件设备的安装调整与物联网平台的开发。
③建设大数据中心（包含政务云资源服务、信息安全等级保护建设、商用密码建设、验收测评服务、工程监理费），已通过等保二级测评和软件测评工作，已完成商密建设及通过商密测评工作。
④促进企业生产水平，提供物联网监管平台。
⑤一期项目2023年6月31日前完成任务，并于2023年11月完成项目初步验收。
⑥建设农业气象灾害监测预警项目（布设农业气象监测设备4套），已在乐昌和南雄共布设了4套气象监测站。
⑦农产品数字化率显著提升。</t>
  </si>
  <si>
    <t>韶关市2023年耕地分类管理采购服务项目</t>
  </si>
  <si>
    <t>常态化开展2023年全市耕地分类管理工作，对各县（市、区）进行技术指导与质量控制，组织2期专题技术培训，25次以上现场技术指导，200个市级农产品产地土壤环境例行监测，台账管理、数据库更新与成果集成相关工作。完成受污染耕地安全利用任务，指导各县（市、区）方案覆盖率100%、措施到位率100%、台账管理100%，确保全市受污染耕地安全利用率稳定在91%以上，完成2023年受污染耕地安全利用考核任务。</t>
  </si>
  <si>
    <t>已完成绩效目标，具体实施工作有：
①项目承担单位完成了项目技术实施方案编制,31次技术指导,2次专业技术培训,201个市控点的监测工作,动态更新了全市耕地分类管理信息数据库,按要求完成台账整理与工作总结报告编制等合同约定内容。
②经核算,韶关市2023年受污染耕地安全利用率达到91%以上</t>
  </si>
  <si>
    <t>韶关市动物疫病预防控制中心</t>
  </si>
  <si>
    <t>2023年韶关市陆生及水生动物疫病监测项目</t>
  </si>
  <si>
    <t>1.完成陆生动物重大疫病监测，采样检测约11000个；
2.完成水生动物疫病监测，采样检测300个；
3.任务完成率100%；
4.检测能力比对试验准确率≧95%；
5.动物群体强制免疫抗体合格率≥70%；
6.不发生重大动物疫情，有效控制陆生、水生动物疫情的扩散、蔓延；
7.养殖户满意度≥90%。</t>
  </si>
  <si>
    <t>已完成绩效目标，具体实施工作有：
①完成陆生动物重大疫病监测，采样检测约23950个；
②完成水生动物疫病监测，采样检测300个；
③任务完成率，陆生239.50%、水生100%；
④样品检测总符合率情况，其中市级兽医实验室为 98.33%、县级为 96.48%；
⑤动物群体强制免疫抗体合格率为90.05%；
⑥全省重大疫病防控总结会显示2023年全省未发生区域性重大动物疫情；
⑦养殖户满意度≥90%。</t>
  </si>
  <si>
    <t>韶关市农产品质量安全监督检验测试中心</t>
  </si>
  <si>
    <t>2023年韶关市农产品质量安全风险监测项目</t>
  </si>
  <si>
    <t>【韶财农8号文】完成农产品质量安全风险监测样品量1500批；
【专项支出绩效自评表】2023年全市农产品质量安全风险监测样品数1801批次，农产品质量安全例行监测总体合格率达到98%以上，全面、有效和动态监测农产品质量安全状况，全年无发生重大农产品质量安全事件，有助于农业产业健康发展。</t>
  </si>
  <si>
    <t>已完成绩效目标，具体实施工作有：
①完成全市农产品质量安全风险监测样品数1801批次，农产品质量安全例行监测总体合格率达到99.6%。
②根据《关于 2023 年全市农产品质量安全监管工作情况的通报》，2023年全年未发生重大农产品质量安全事件。</t>
  </si>
  <si>
    <t>韶关市农业科技推广中心</t>
  </si>
  <si>
    <t>2023年甜赤芝代料高效栽培示范推广项目</t>
  </si>
  <si>
    <t>1、示范推广甜赤芝品种1个；
2、建立2个甜赤芝代料栽培示范点；
3、累计推广甜赤芝45000袋；
4、示范推广甜赤芝代料高效栽培技术1项；
5、任务完成率100%；
6、完成时限：2023年12月31日前；
7、项目支出不超过项目立项批复金额；
8、有利于环境保护；
9、服务对象满意度≥98%。</t>
  </si>
  <si>
    <t>已完成绩效目标，具体实施工作有：
①示范推广了甜赤芝品种2个（红灵芝和梅灵3号）；
②建立了2个甜赤芝栽培示范点；
③示范栽培了甜赤芝47453袋；
④示范推广了甜赤芝代料高效栽培技术1项；
⑤任务完成率：示范推广品种200%、示范点任务完成率100%、推广甜赤芝任务完成率105.45%；
⑥完成时限：2023年12月
⑦项目支出未超过立项批复金额，项目预算批复30万元，实际支出30万元。
⑧甜赤芝栽培未使用农药，且充分使用碎木屑等农业废弃物或自然材料，有利于环境保护；
⑨服务对象满意度≥98%。</t>
  </si>
  <si>
    <t>2023年水稻“三控”施肥与节水灌溉技术集成示范项目</t>
  </si>
  <si>
    <t>1、示范推广服务人次（能力）：50人/次；
2、推广技术个次：3个；
3、农机推广活动次数：1次；
4、建立示范基地数：1个；
5、当年工作任务或计划完成率：100%；
6、完成时限：2023年12月31日前完成；
7、成本支出率(%)：100%；
8、服务对象满意度（%)：95%以上。</t>
  </si>
  <si>
    <t>已完成绩效目标，具体实施工作有：
1.示范推广服务（能力）50人/次；
2.推广技术3个：水稻“三控”施肥技术、节水灌溉技术与智能农机技术；
3.农机推广活动1次：水稻“三控”施肥与节水灌溉技术集成示范项目推广活动；
4..建立示范基地数1个：古洋基地；
5.当年工作任务或计划完成率：100%；
6.完成时限：2023年12月31日前完成；
7.成本支出率100%；
8、服务对象满意度：100%。</t>
  </si>
  <si>
    <t>韶关市金融工作局</t>
  </si>
  <si>
    <t>2023年韶关市政策性农业保险项目</t>
  </si>
  <si>
    <t>支付2022年全市政策性农村住房保险部分省级保费补贴，全市承保农户52万余户，确保覆盖率100%。</t>
  </si>
  <si>
    <t>已完成绩效目标，具体工作有：
支付528022户农户农村住房保险，累计承包率100%。</t>
  </si>
  <si>
    <t>韶关市2023年农村人居环境整治第三方评估服务项目</t>
  </si>
  <si>
    <t>聘请第三方机构于2023年年底前完成一次对10个县（市、区）农村人居环境整治工作的评估。评估完成后一个月内，按要求出具全市总体评估报告、各县（市、区）问题清单。以此巩固农村人居环境整治三年行动成果，推动建设宜居宜业和美乡村。</t>
  </si>
  <si>
    <t>已完成绩效目标，具体工作有：
出具《韶关市农村人居环境整治工作第三方评估报告》，对韶关市10个县（市、区）60个典型村进行农村人居环境方面工作的评估。</t>
  </si>
  <si>
    <t>韶关市2023年农村厕所革命问题摸排整改第三方评估服务项目</t>
  </si>
  <si>
    <t>聘请第三方机构于2023年年底前完成一次对10个县（市、区）农村厕所革命问题摸排整改工作的评估，评估完成后一个月内，按要求向我局出具评估报告、PPT。</t>
  </si>
  <si>
    <t>已完成绩效目标，具体工作有：
出具《韶关市农村改厕提质年工作情况第三方评估报告》，对韶关市10个县（市、区）农村厕所革命“提质年”工作成效进行实地评估。</t>
  </si>
  <si>
    <t>韶关市植物保护站</t>
  </si>
  <si>
    <t>韶关市水稻统防统治与绿色防控融合示范区</t>
  </si>
  <si>
    <t>建设2个500亩水稻统防统治与绿色防控融合示范区，示范区内水稻重大病虫不大面积暴发成灾，有效控制重大植物疫情不恶性蔓延。</t>
  </si>
  <si>
    <t>已完成绩效目标，具体工作有：
建设早造水稻统防统治与绿色防控融合示范区（500 亩）和设晚造水稻统防统治与绿色防控融合示范区 (500亩 ),示 范区水稻主要病虫害防治效果均在 85%以 上</t>
  </si>
  <si>
    <t>农业农村部门</t>
  </si>
  <si>
    <t>韶关市国有韶关林场</t>
  </si>
  <si>
    <t>▲韶关市国有韶关林场2023年松材线虫病等有害生物预防与除治项目</t>
  </si>
  <si>
    <t>【韶财农8号文】完成松材线虫病防治作业面积700亩。
【2022－2023年省级涉农资金调整情况表】完成0.23万亩松材线虫病等林业有害生物预防与除治工作（病枯死树清理）。
【专项支出绩效自评表】（1）林业有害生物成灾率≤26.32‰；（2）松材线虫病防控目标任务完成率≥90%；（3）林业有害生物防治面积≥1.2588万亩；（4）无公害防治率达到85%以上</t>
  </si>
  <si>
    <t>已完成绩效目标，具体情况为：
1.项目任务为对韶关市国有韶关林场生态重点区域的 1410.25 亩范围内的松林进行松材线虫病防治、对辖区内的 9031.33 亩松林进行专项普查 1 次。项目已验收，相关材料见验收报告及秋季普查报告。
2.根据韶关市国有韶关林场2023年松材线虫病等林业有害生物预防与除治项目（第二批）验收报告，已完成2738.36亩松材线虫病枯死松木清理。
3.根据相关情况说明，(1)林业有害生物成灾率≤26.32%方面:根据韶关市林业局《关于下达“十四五”林业有害生物成灾率指标的通知》(韶林函【2022】239号)的精神,各县(市、区)的成灾面积是指各县(市、区)辖区内(含市属林场)所有林业有害生物有的成灾面积,市属林场不单独考核林业有害生物成灾率。
(2)松材线虫病防控目标任务完成率≥90%及(4)无公害防治率达到85%以上方面:项目已完成验收，任务完成率及无公害防治率已按作业设计及施工合同完成。</t>
  </si>
  <si>
    <t>▲2023年韶关市国有韶关林场高质量水源林建设项目</t>
  </si>
  <si>
    <t>【韶财农8号文】完成下达资金考核对应的2023年高质量水源林造林1632亩、新造林抚育408亩。
【专项支出绩效自评表】高质量水源林造林1632亩及当年抚育，完成2022年新造林抚育一次517亩。</t>
  </si>
  <si>
    <t xml:space="preserve">已完成绩效目标，具体实施工作有：
①1.完成高质量水源林造林1632亩，完成新造林抚育408亩；
②2022年结合实际采伐迹地需要造林更新517亩，2022年底把109亩划给国储林公司，因此2023年新造林抚育项目财政投入部分已完成408亩，社会部分已完成109亩。
</t>
  </si>
  <si>
    <t>韶关市国有仁化林场</t>
  </si>
  <si>
    <t>▲2023年韶关市国有仁化林场高质量水源林建设项目</t>
  </si>
  <si>
    <t>完成下达资金考核对应的2023年高质量水源林造林330亩、新造林抚育300亩。</t>
  </si>
  <si>
    <t>已完成绩效目标，具体实施工作有：
完成下达资金考核对应的2023年高质量水源林造林330亩、新造林抚育300亩。</t>
  </si>
  <si>
    <t>韶关市国有曲江林场</t>
  </si>
  <si>
    <t>▲2023年韶关市国有曲江林场高质量水源林建设项目</t>
  </si>
  <si>
    <t>1.【韶财农8号文】完成下达资金考核对应的2023年高质量水源林造林1000亩、新造林抚育266亩。
2.【韶财农68号文】结合2023年第一批省级涉农资金，完成年度新造林抚育266亩，补助标准200元/亩（第一批省级涉农资金已按100元/亩标准安排），抚育合格率100%。</t>
  </si>
  <si>
    <t>已完成绩效目标，具体实施工作有：
完成高质量水源林造林1000亩；新造林抚育529亩。</t>
  </si>
  <si>
    <t>韶关市国有九曲水林场</t>
  </si>
  <si>
    <t>▲2023年韶关市国有九曲水林场高质量水源林建设项目</t>
  </si>
  <si>
    <t>1.【韶财农8号文】完成下达资金考核对应的2023年高质量水源林造林1188亩。
2.【韶财农68号文】完成年度新造林抚育487.5亩，补助标准200元/亩（第一批资金未安排），不足部分自筹资金解决，抚育合格率100%。
3.【专项支出绩效自评表】该项目实施完工后，既能增加林场的森林资源储备，增加就业机会，改善生态环境，增加林场森林覆盖率，提升林场森林蓄积量，真正做到充分发挥社会、经济、生态三大效益的作用。</t>
  </si>
  <si>
    <t>已完成绩效目标，具体实施工作有：
①完成高质量水源林造林1188亩，新造林抚育487.5亩；
②根据2023年及2024年森林资源发布系统导出文件显示，2023年森林覆盖率为91.92%，2024年增加到92.75%，森林蓄积量从237257立方米增长到247466立方米，同时1188亩造林及487.5亩抚育项目实施也增加工人就业机会。</t>
  </si>
  <si>
    <t>韶关市国有华溪林场</t>
  </si>
  <si>
    <t>▲2023年韶关市国有华溪林场高质量水源林建设</t>
  </si>
  <si>
    <t>1.【韶财农8号文】完成下达资金考核对应的2023年高质量水源林新造林抚育370亩。
2.【韶财农68号文】结合2023年第一批省级涉农资金，完成年度新造林抚育370亩，补助标准200元/亩（第一批省级涉农资金已按100元/亩标准安排），抚育合格率100%。</t>
  </si>
  <si>
    <t>已完成绩效目标，具体实施工作有：
完成高质量水源林抚育作业面积370亩，协助指导国储林公司施工方韶关市绿新园林绿化工程有限公司完成造林任务150亩。</t>
  </si>
  <si>
    <t>韶关市国有河口林场</t>
  </si>
  <si>
    <t>▲2023年韶关市国有河口林场高质量水源林建设项目</t>
  </si>
  <si>
    <t>完成下达资金考核对应的2023年高质量水源林新造林抚育160亩。结合2023年第一批省级涉农资金，完成年度新造林抚育160亩，补助标准200元/亩（第一批省级涉农资金已按100元/亩标准安排）抚育合格率100%。</t>
  </si>
  <si>
    <t>已完成绩效目标，具体实施工作有：
完成高质量水源林新造林抚育160亩。</t>
  </si>
  <si>
    <t>韶关国家森林公园绿美广东生态建设示范点建设项目</t>
  </si>
  <si>
    <t xml:space="preserve">【韶财农68号文】完成韶关国家森林公园绿美广东示范点前期建设前期工作，善美高品质景观林、绿美高质量水源林共1255亩、主要树种有紫花风铃木、樱花、红枫、山乌桕、枫香、美丽异木棉,造林标准1400元/亩（第一批资金已按1000元/亩安排，此次安排400元/亩）；新造林抚育133亩，标准300元/亩次；森林保育4151亩，标准5元/亩；森林步道3公里，标准30万元/公里；前期费用（勘察设计费）54.45万元。
</t>
  </si>
  <si>
    <t>韶关国家森林公园绿美广东生态建设示范点建设项目2023年11月1日经韶关市林业局批复调整，建设内容包括道路节点景观提升61平方米、听涛广场景观及绿道景观绿化提升605平方米、义务植树基地游览步道750米和森林步道733米等，调整之后步道建设费用由90万变更为132.51万元，前期费用（勘察设计费）54.45万元变更为36.018万元；森林保育4151亩建设也调整到步道建设，根据项目验收报告，各项任务均已完成。
但上述作业设计调整未经财政局批复或备案，故仍按照《韶财农68号文》财政批复的绩效目标进行绩效目标的考核。
未完成绩效目标，具体实施情况为：
1.完成高质量水源林造林1613.8亩；完成新造林抚育408亩；
2.已完成森林步道773米；
3.森林保育4151亩，标准5元/亩未完成；
4.前期费用（勘察设计费）（实际支付36.018万元）。</t>
  </si>
  <si>
    <t>韶关市林业科学研究所</t>
  </si>
  <si>
    <t>2023年韶关市林业科学研究所林业种苗建设-2024年义务植树苗木培育项目</t>
  </si>
  <si>
    <t>完成2024年义务植树用苗3-4公分苗木5350株。</t>
  </si>
  <si>
    <t>已完成绩效目标，具体实施工作有：
完成2024年义务植树用苗3-4公分苗木5350株。</t>
  </si>
  <si>
    <t>林业部门</t>
  </si>
  <si>
    <t>合计</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</si>
</sst>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2">
    <font>
      <sz val="10"/>
      <color theme="1"/>
      <name val="等线"/>
      <charset val="134"/>
      <scheme val="minor"/>
    </font>
    <font>
      <sz val="10"/>
      <name val="等线"/>
      <charset val="134"/>
      <scheme val="minor"/>
    </font>
    <font>
      <b/>
      <sz val="22"/>
      <color theme="1"/>
      <name val="等线"/>
      <charset val="134"/>
      <scheme val="minor"/>
    </font>
    <font>
      <sz val="22"/>
      <color theme="1"/>
      <name val="等线"/>
      <charset val="134"/>
      <scheme val="minor"/>
    </font>
    <font>
      <b/>
      <sz val="10"/>
      <name val="等线"/>
      <charset val="134"/>
    </font>
    <font>
      <sz val="10"/>
      <color theme="1"/>
      <name val="等线"/>
      <charset val="134"/>
      <scheme val="minor"/>
    </font>
    <font>
      <b/>
      <sz val="10"/>
      <color theme="1"/>
      <name val="等线"/>
      <charset val="134"/>
      <scheme val="minor"/>
    </font>
    <font>
      <sz val="10"/>
      <name val="等线"/>
      <charset val="134"/>
    </font>
    <font>
      <b/>
      <sz val="10"/>
      <name val="等线"/>
      <charset val="134"/>
      <scheme val="minor"/>
    </font>
    <font>
      <sz val="11"/>
      <color rgb="FFFA7D00"/>
      <name val="等线"/>
      <charset val="0"/>
      <scheme val="minor"/>
    </font>
    <font>
      <sz val="11"/>
      <color theme="1"/>
      <name val="等线"/>
      <charset val="0"/>
      <scheme val="minor"/>
    </font>
    <font>
      <sz val="11"/>
      <color theme="0"/>
      <name val="等线"/>
      <charset val="0"/>
      <scheme val="minor"/>
    </font>
    <font>
      <sz val="11"/>
      <color rgb="FF9C0006"/>
      <name val="等线"/>
      <charset val="0"/>
      <scheme val="minor"/>
    </font>
    <font>
      <b/>
      <sz val="13"/>
      <color theme="3"/>
      <name val="等线"/>
      <charset val="134"/>
      <scheme val="minor"/>
    </font>
    <font>
      <sz val="11"/>
      <color theme="1"/>
      <name val="等线"/>
      <charset val="134"/>
      <scheme val="minor"/>
    </font>
    <font>
      <u/>
      <sz val="11"/>
      <color rgb="FF0000FF"/>
      <name val="等线"/>
      <charset val="0"/>
      <scheme val="minor"/>
    </font>
    <font>
      <b/>
      <sz val="18"/>
      <color theme="3"/>
      <name val="等线"/>
      <charset val="134"/>
      <scheme val="minor"/>
    </font>
    <font>
      <u/>
      <sz val="11"/>
      <color rgb="FF800080"/>
      <name val="等线"/>
      <charset val="0"/>
      <scheme val="minor"/>
    </font>
    <font>
      <b/>
      <sz val="11"/>
      <color theme="3"/>
      <name val="等线"/>
      <charset val="134"/>
      <scheme val="minor"/>
    </font>
    <font>
      <b/>
      <sz val="15"/>
      <color theme="3"/>
      <name val="等线"/>
      <charset val="134"/>
      <scheme val="minor"/>
    </font>
    <font>
      <b/>
      <sz val="11"/>
      <color rgb="FF3F3F3F"/>
      <name val="等线"/>
      <charset val="0"/>
      <scheme val="minor"/>
    </font>
    <font>
      <b/>
      <sz val="11"/>
      <color rgb="FFFFFFFF"/>
      <name val="等线"/>
      <charset val="0"/>
      <scheme val="minor"/>
    </font>
    <font>
      <b/>
      <sz val="11"/>
      <color theme="1"/>
      <name val="等线"/>
      <charset val="0"/>
      <scheme val="minor"/>
    </font>
    <font>
      <sz val="11"/>
      <color rgb="FF006100"/>
      <name val="等线"/>
      <charset val="0"/>
      <scheme val="minor"/>
    </font>
    <font>
      <b/>
      <sz val="11"/>
      <color rgb="FFFA7D00"/>
      <name val="等线"/>
      <charset val="0"/>
      <scheme val="minor"/>
    </font>
    <font>
      <sz val="11"/>
      <color rgb="FF9C6500"/>
      <name val="等线"/>
      <charset val="0"/>
      <scheme val="minor"/>
    </font>
    <font>
      <i/>
      <sz val="11"/>
      <color rgb="FF7F7F7F"/>
      <name val="等线"/>
      <charset val="0"/>
      <scheme val="minor"/>
    </font>
    <font>
      <sz val="11"/>
      <color rgb="FFFF0000"/>
      <name val="等线"/>
      <charset val="0"/>
      <scheme val="minor"/>
    </font>
    <font>
      <sz val="11"/>
      <color rgb="FF3F3F76"/>
      <name val="等线"/>
      <charset val="0"/>
      <scheme val="minor"/>
    </font>
    <font>
      <sz val="11"/>
      <color theme="1"/>
      <name val="等线"/>
      <charset val="134"/>
      <scheme val="minor"/>
    </font>
    <font>
      <sz val="9"/>
      <name val="宋体"/>
      <charset val="134"/>
    </font>
    <font>
      <b/>
      <sz val="9"/>
      <name val="宋体"/>
      <charset val="134"/>
    </font>
  </fonts>
  <fills count="34">
    <fill>
      <patternFill patternType="none"/>
    </fill>
    <fill>
      <patternFill patternType="gray125"/>
    </fill>
    <fill>
      <patternFill patternType="solid">
        <fgColor theme="0"/>
        <bgColor indexed="64"/>
      </patternFill>
    </fill>
    <fill>
      <patternFill patternType="solid">
        <fgColor theme="4" tint="0.599993896298105"/>
        <bgColor indexed="64"/>
      </patternFill>
    </fill>
    <fill>
      <patternFill patternType="solid">
        <fgColor theme="9"/>
        <bgColor indexed="64"/>
      </patternFill>
    </fill>
    <fill>
      <patternFill patternType="solid">
        <fgColor rgb="FFFFC7CE"/>
        <bgColor indexed="64"/>
      </patternFill>
    </fill>
    <fill>
      <patternFill patternType="solid">
        <fgColor theme="9"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FFFFCC"/>
        <bgColor indexed="64"/>
      </patternFill>
    </fill>
    <fill>
      <patternFill patternType="solid">
        <fgColor theme="9" tint="0.799981688894314"/>
        <bgColor indexed="64"/>
      </patternFill>
    </fill>
    <fill>
      <patternFill patternType="solid">
        <fgColor theme="5"/>
        <bgColor indexed="64"/>
      </patternFill>
    </fill>
    <fill>
      <patternFill patternType="solid">
        <fgColor rgb="FFF2F2F2"/>
        <bgColor indexed="64"/>
      </patternFill>
    </fill>
    <fill>
      <patternFill patternType="solid">
        <fgColor rgb="FFA5A5A5"/>
        <bgColor indexed="64"/>
      </patternFill>
    </fill>
    <fill>
      <patternFill patternType="solid">
        <fgColor theme="5" tint="0.799981688894314"/>
        <bgColor indexed="64"/>
      </patternFill>
    </fill>
    <fill>
      <patternFill patternType="solid">
        <fgColor theme="4"/>
        <bgColor indexed="64"/>
      </patternFill>
    </fill>
    <fill>
      <patternFill patternType="solid">
        <fgColor rgb="FFC6EFCE"/>
        <bgColor indexed="64"/>
      </patternFill>
    </fill>
    <fill>
      <patternFill patternType="solid">
        <fgColor theme="8" tint="0.599993896298105"/>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6"/>
        <bgColor indexed="64"/>
      </patternFill>
    </fill>
    <fill>
      <patternFill patternType="solid">
        <fgColor rgb="FFFFCC99"/>
        <bgColor indexed="64"/>
      </patternFill>
    </fill>
    <fill>
      <patternFill patternType="solid">
        <fgColor theme="7"/>
        <bgColor indexed="64"/>
      </patternFill>
    </fill>
    <fill>
      <patternFill patternType="solid">
        <fgColor theme="4" tint="0.799981688894314"/>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8" tint="0.799981688894314"/>
        <bgColor indexed="64"/>
      </patternFill>
    </fill>
  </fills>
  <borders count="14">
    <border>
      <left/>
      <right/>
      <top/>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right/>
      <top style="thin">
        <color auto="true"/>
      </top>
      <bottom style="thin">
        <color auto="true"/>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s>
  <cellStyleXfs count="50">
    <xf numFmtId="0" fontId="0" fillId="0" borderId="0">
      <alignment vertical="center"/>
    </xf>
    <xf numFmtId="0" fontId="29" fillId="0" borderId="0">
      <alignment vertical="center"/>
    </xf>
    <xf numFmtId="0" fontId="11" fillId="32"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1" fillId="27" borderId="0" applyNumberFormat="false" applyBorder="false" applyAlignment="false" applyProtection="false">
      <alignment vertical="center"/>
    </xf>
    <xf numFmtId="0" fontId="28" fillId="26" borderId="13" applyNumberFormat="false" applyAlignment="false" applyProtection="false">
      <alignment vertical="center"/>
    </xf>
    <xf numFmtId="0" fontId="10" fillId="21"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44" fontId="14" fillId="0" borderId="0" applyFont="false" applyFill="false" applyBorder="false" applyAlignment="false" applyProtection="false">
      <alignment vertical="center"/>
    </xf>
    <xf numFmtId="0" fontId="11" fillId="25" borderId="0" applyNumberFormat="false" applyBorder="false" applyAlignment="false" applyProtection="false">
      <alignment vertical="center"/>
    </xf>
    <xf numFmtId="9" fontId="5" fillId="0" borderId="0" applyFont="false" applyFill="false" applyBorder="false" applyAlignment="false" applyProtection="false">
      <alignment vertical="center"/>
    </xf>
    <xf numFmtId="0" fontId="11" fillId="23" borderId="0" applyNumberFormat="false" applyBorder="false" applyAlignment="false" applyProtection="false">
      <alignment vertical="center"/>
    </xf>
    <xf numFmtId="0" fontId="11" fillId="24" borderId="0" applyNumberFormat="false" applyBorder="false" applyAlignment="false" applyProtection="false">
      <alignment vertical="center"/>
    </xf>
    <xf numFmtId="0" fontId="11" fillId="12" borderId="0" applyNumberFormat="false" applyBorder="false" applyAlignment="false" applyProtection="false">
      <alignment vertical="center"/>
    </xf>
    <xf numFmtId="0" fontId="11" fillId="20" borderId="0" applyNumberFormat="false" applyBorder="false" applyAlignment="false" applyProtection="false">
      <alignment vertical="center"/>
    </xf>
    <xf numFmtId="0" fontId="11" fillId="30" borderId="0" applyNumberFormat="false" applyBorder="false" applyAlignment="false" applyProtection="false">
      <alignment vertical="center"/>
    </xf>
    <xf numFmtId="0" fontId="24" fillId="13" borderId="13" applyNumberFormat="false" applyAlignment="false" applyProtection="false">
      <alignment vertical="center"/>
    </xf>
    <xf numFmtId="0" fontId="11" fillId="16" borderId="0" applyNumberFormat="false" applyBorder="false" applyAlignment="false" applyProtection="false">
      <alignment vertical="center"/>
    </xf>
    <xf numFmtId="0" fontId="25" fillId="19" borderId="0" applyNumberFormat="false" applyBorder="false" applyAlignment="false" applyProtection="false">
      <alignment vertical="center"/>
    </xf>
    <xf numFmtId="0" fontId="10" fillId="33" borderId="0" applyNumberFormat="false" applyBorder="false" applyAlignment="false" applyProtection="false">
      <alignment vertical="center"/>
    </xf>
    <xf numFmtId="0" fontId="23" fillId="17"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22" fillId="0" borderId="12" applyNumberFormat="false" applyFill="false" applyAlignment="false" applyProtection="false">
      <alignment vertical="center"/>
    </xf>
    <xf numFmtId="0" fontId="12" fillId="5" borderId="0" applyNumberFormat="false" applyBorder="false" applyAlignment="false" applyProtection="false">
      <alignment vertical="center"/>
    </xf>
    <xf numFmtId="0" fontId="21" fillId="14" borderId="11" applyNumberFormat="false" applyAlignment="false" applyProtection="false">
      <alignment vertical="center"/>
    </xf>
    <xf numFmtId="0" fontId="20" fillId="13" borderId="10" applyNumberFormat="false" applyAlignment="false" applyProtection="false">
      <alignment vertical="center"/>
    </xf>
    <xf numFmtId="0" fontId="19" fillId="0" borderId="7" applyNumberFormat="false" applyFill="false" applyAlignment="false" applyProtection="false">
      <alignment vertical="center"/>
    </xf>
    <xf numFmtId="0" fontId="26" fillId="0" borderId="0" applyNumberFormat="false" applyFill="false" applyBorder="false" applyAlignment="false" applyProtection="false">
      <alignment vertical="center"/>
    </xf>
    <xf numFmtId="0" fontId="10" fillId="15" borderId="0" applyNumberFormat="false" applyBorder="false" applyAlignment="false" applyProtection="false">
      <alignment vertical="center"/>
    </xf>
    <xf numFmtId="0" fontId="18" fillId="0" borderId="0" applyNumberFormat="false" applyFill="false" applyBorder="false" applyAlignment="false" applyProtection="false">
      <alignment vertical="center"/>
    </xf>
    <xf numFmtId="42" fontId="14" fillId="0" borderId="0" applyFont="false" applyFill="false" applyBorder="false" applyAlignment="false" applyProtection="false">
      <alignment vertical="center"/>
    </xf>
    <xf numFmtId="0" fontId="10" fillId="9" borderId="0" applyNumberFormat="false" applyBorder="false" applyAlignment="false" applyProtection="false">
      <alignment vertical="center"/>
    </xf>
    <xf numFmtId="43" fontId="5" fillId="0" borderId="0" applyFont="false" applyFill="false" applyBorder="false" applyAlignment="false" applyProtection="false">
      <alignment vertical="center"/>
    </xf>
    <xf numFmtId="0" fontId="17" fillId="0" borderId="0" applyNumberFormat="false" applyFill="false" applyBorder="false" applyAlignment="false" applyProtection="false">
      <alignment vertical="center"/>
    </xf>
    <xf numFmtId="0" fontId="16"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1" fillId="29" borderId="0" applyNumberFormat="false" applyBorder="false" applyAlignment="false" applyProtection="false">
      <alignment vertical="center"/>
    </xf>
    <xf numFmtId="0" fontId="14" fillId="10" borderId="9" applyNumberFormat="false" applyFont="false" applyAlignment="false" applyProtection="false">
      <alignment vertical="center"/>
    </xf>
    <xf numFmtId="0" fontId="10" fillId="11" borderId="0" applyNumberFormat="false" applyBorder="false" applyAlignment="false" applyProtection="false">
      <alignment vertical="center"/>
    </xf>
    <xf numFmtId="0" fontId="11" fillId="22" borderId="0" applyNumberFormat="false" applyBorder="false" applyAlignment="false" applyProtection="false">
      <alignment vertical="center"/>
    </xf>
    <xf numFmtId="0" fontId="10" fillId="6" borderId="0" applyNumberFormat="false" applyBorder="false" applyAlignment="false" applyProtection="false">
      <alignment vertical="center"/>
    </xf>
    <xf numFmtId="0" fontId="15" fillId="0" borderId="0" applyNumberFormat="false" applyFill="false" applyBorder="false" applyAlignment="false" applyProtection="false">
      <alignment vertical="center"/>
    </xf>
    <xf numFmtId="41" fontId="14" fillId="0" borderId="0" applyFont="false" applyFill="false" applyBorder="false" applyAlignment="false" applyProtection="false">
      <alignment vertical="center"/>
    </xf>
    <xf numFmtId="0" fontId="13" fillId="0" borderId="7" applyNumberFormat="false" applyFill="false" applyAlignment="false" applyProtection="false">
      <alignment vertical="center"/>
    </xf>
    <xf numFmtId="0" fontId="10" fillId="18" borderId="0" applyNumberFormat="false" applyBorder="false" applyAlignment="false" applyProtection="false">
      <alignment vertical="center"/>
    </xf>
    <xf numFmtId="0" fontId="18" fillId="0" borderId="8" applyNumberFormat="false" applyFill="false" applyAlignment="false" applyProtection="false">
      <alignment vertical="center"/>
    </xf>
    <xf numFmtId="0" fontId="11" fillId="4" borderId="0" applyNumberFormat="false" applyBorder="false" applyAlignment="false" applyProtection="false">
      <alignment vertical="center"/>
    </xf>
    <xf numFmtId="0" fontId="10" fillId="3" borderId="0" applyNumberFormat="false" applyBorder="false" applyAlignment="false" applyProtection="false">
      <alignment vertical="center"/>
    </xf>
    <xf numFmtId="0" fontId="9" fillId="0" borderId="6" applyNumberFormat="false" applyFill="false" applyAlignment="false" applyProtection="false">
      <alignment vertical="center"/>
    </xf>
  </cellStyleXfs>
  <cellXfs count="48">
    <xf numFmtId="0" fontId="0" fillId="0" borderId="0" xfId="0">
      <alignment vertical="center"/>
    </xf>
    <xf numFmtId="0" fontId="0" fillId="0" borderId="0" xfId="0" applyAlignment="true">
      <alignment horizontal="center" vertical="center"/>
    </xf>
    <xf numFmtId="0" fontId="0" fillId="0" borderId="0" xfId="0" applyAlignment="true">
      <alignment vertical="center" wrapText="true"/>
    </xf>
    <xf numFmtId="43" fontId="0" fillId="0" borderId="0" xfId="32" applyFont="true" applyAlignment="true">
      <alignment horizontal="center" vertical="center"/>
    </xf>
    <xf numFmtId="10" fontId="0" fillId="0" borderId="0" xfId="10" applyNumberFormat="true" applyFont="true" applyAlignment="true">
      <alignment horizontal="center" vertical="center"/>
    </xf>
    <xf numFmtId="0" fontId="0" fillId="0" borderId="0" xfId="0" applyAlignment="true">
      <alignment horizontal="justify" vertical="justify" wrapText="true"/>
    </xf>
    <xf numFmtId="0" fontId="1" fillId="0" borderId="0" xfId="0" applyFont="true">
      <alignment vertical="center"/>
    </xf>
    <xf numFmtId="0" fontId="2" fillId="0" borderId="0" xfId="0" applyFont="true" applyAlignment="true">
      <alignment horizontal="center" vertical="center" wrapText="true"/>
    </xf>
    <xf numFmtId="0" fontId="3" fillId="0" borderId="0" xfId="0" applyFont="true" applyAlignment="true">
      <alignment horizontal="center" vertical="center"/>
    </xf>
    <xf numFmtId="0" fontId="4" fillId="0" borderId="1" xfId="0" applyFont="true" applyBorder="true" applyAlignment="true">
      <alignment horizontal="center" vertical="center"/>
    </xf>
    <xf numFmtId="0" fontId="4" fillId="0" borderId="1" xfId="0" applyFont="true" applyBorder="true" applyAlignment="true">
      <alignment horizontal="center" vertical="center" wrapText="true"/>
    </xf>
    <xf numFmtId="43" fontId="4" fillId="0" borderId="1" xfId="32" applyFont="true" applyBorder="true" applyAlignment="true">
      <alignment horizontal="center" vertical="center"/>
    </xf>
    <xf numFmtId="0" fontId="0" fillId="0" borderId="1" xfId="0" applyBorder="true" applyAlignment="true">
      <alignment horizontal="center" vertical="center"/>
    </xf>
    <xf numFmtId="0" fontId="0" fillId="0" borderId="1" xfId="0" applyBorder="true">
      <alignment vertical="center"/>
    </xf>
    <xf numFmtId="0" fontId="5" fillId="0" borderId="1" xfId="0" applyFont="true" applyBorder="true" applyAlignment="true">
      <alignment horizontal="center" vertical="center" wrapText="true"/>
    </xf>
    <xf numFmtId="43" fontId="0" fillId="0" borderId="1" xfId="32" applyFont="true" applyBorder="true" applyAlignment="true">
      <alignment horizontal="center" vertical="center"/>
    </xf>
    <xf numFmtId="0" fontId="5" fillId="0" borderId="1" xfId="0" applyFont="true" applyBorder="true" applyAlignment="true">
      <alignment vertical="center" wrapText="true"/>
    </xf>
    <xf numFmtId="0" fontId="6" fillId="0" borderId="1" xfId="0" applyFont="true" applyBorder="true" applyAlignment="true">
      <alignment horizontal="center" vertical="center"/>
    </xf>
    <xf numFmtId="0" fontId="6" fillId="0" borderId="2" xfId="0" applyFont="true" applyBorder="true" applyAlignment="true">
      <alignment horizontal="center" vertical="center"/>
    </xf>
    <xf numFmtId="0" fontId="6" fillId="0" borderId="3" xfId="0" applyFont="true" applyBorder="true" applyAlignment="true">
      <alignment horizontal="center" vertical="center"/>
    </xf>
    <xf numFmtId="43" fontId="6" fillId="0" borderId="1" xfId="32" applyFont="true" applyBorder="true" applyAlignment="true">
      <alignment horizontal="center" vertical="center"/>
    </xf>
    <xf numFmtId="0" fontId="0" fillId="0" borderId="1" xfId="0" applyBorder="true" applyAlignment="true">
      <alignment vertical="center" wrapText="true"/>
    </xf>
    <xf numFmtId="0" fontId="0" fillId="2" borderId="1" xfId="0" applyFill="true" applyBorder="true" applyAlignment="true">
      <alignment horizontal="center" vertical="center"/>
    </xf>
    <xf numFmtId="0" fontId="1" fillId="0" borderId="1" xfId="0" applyFont="true" applyBorder="true" applyAlignment="true">
      <alignment horizontal="center" vertical="center" wrapText="true"/>
    </xf>
    <xf numFmtId="43" fontId="5" fillId="2" borderId="1" xfId="32" applyFont="true" applyFill="true" applyBorder="true" applyAlignment="true">
      <alignment horizontal="center" vertical="center"/>
    </xf>
    <xf numFmtId="43" fontId="0" fillId="2" borderId="1" xfId="32" applyFont="true" applyFill="true" applyBorder="true" applyAlignment="true">
      <alignment horizontal="center" vertical="center"/>
    </xf>
    <xf numFmtId="0" fontId="6" fillId="0" borderId="4" xfId="0" applyFont="true" applyBorder="true" applyAlignment="true">
      <alignment horizontal="center" vertical="center"/>
    </xf>
    <xf numFmtId="0" fontId="6" fillId="0" borderId="2" xfId="0" applyFont="true" applyBorder="true" applyAlignment="true">
      <alignment horizontal="center" vertical="center" wrapText="true"/>
    </xf>
    <xf numFmtId="0" fontId="6" fillId="0" borderId="3" xfId="0" applyFont="true" applyBorder="true" applyAlignment="true">
      <alignment horizontal="center" vertical="center" wrapText="true"/>
    </xf>
    <xf numFmtId="43" fontId="6" fillId="2" borderId="1" xfId="32" applyFont="true" applyFill="true" applyBorder="true" applyAlignment="true">
      <alignment horizontal="center" vertical="center"/>
    </xf>
    <xf numFmtId="0" fontId="0" fillId="0" borderId="4" xfId="0" applyBorder="true" applyAlignment="true">
      <alignment horizontal="center" vertical="center"/>
    </xf>
    <xf numFmtId="0" fontId="0" fillId="0" borderId="1" xfId="0" applyBorder="true" applyAlignment="true">
      <alignment horizontal="center" vertical="center" wrapText="true"/>
    </xf>
    <xf numFmtId="43" fontId="1" fillId="2" borderId="1" xfId="32" applyFont="true" applyFill="true" applyBorder="true" applyAlignment="true">
      <alignment horizontal="center" vertical="center"/>
    </xf>
    <xf numFmtId="0" fontId="6" fillId="0" borderId="1" xfId="0" applyFont="true" applyBorder="true" applyAlignment="true">
      <alignment horizontal="center" vertical="center" wrapText="true"/>
    </xf>
    <xf numFmtId="0" fontId="6" fillId="0" borderId="5" xfId="0" applyFont="true" applyBorder="true" applyAlignment="true">
      <alignment horizontal="center" vertical="center"/>
    </xf>
    <xf numFmtId="10" fontId="4" fillId="0" borderId="1" xfId="10" applyNumberFormat="true" applyFont="true" applyBorder="true" applyAlignment="true">
      <alignment horizontal="center" vertical="center"/>
    </xf>
    <xf numFmtId="10" fontId="0" fillId="0" borderId="1" xfId="10" applyNumberFormat="true" applyFont="true" applyBorder="true" applyAlignment="true">
      <alignment horizontal="center" vertical="center"/>
    </xf>
    <xf numFmtId="0" fontId="1" fillId="0" borderId="4" xfId="0" applyFont="true" applyBorder="true" applyAlignment="true">
      <alignment horizontal="justify" vertical="center" wrapText="true"/>
    </xf>
    <xf numFmtId="0" fontId="1" fillId="0" borderId="4" xfId="0" applyFont="true" applyBorder="true" applyAlignment="true">
      <alignment horizontal="left" vertical="center" wrapText="true"/>
    </xf>
    <xf numFmtId="0" fontId="1" fillId="0" borderId="4" xfId="0" applyFont="true" applyBorder="true" applyAlignment="true">
      <alignment horizontal="justify" vertical="justify" wrapText="true"/>
    </xf>
    <xf numFmtId="10" fontId="6" fillId="0" borderId="1" xfId="10" applyNumberFormat="true" applyFont="true" applyBorder="true" applyAlignment="true">
      <alignment horizontal="center" vertical="center"/>
    </xf>
    <xf numFmtId="0" fontId="7" fillId="0" borderId="1" xfId="0" applyFont="true" applyBorder="true" applyAlignment="true">
      <alignment horizontal="left" vertical="center" wrapText="true"/>
    </xf>
    <xf numFmtId="0" fontId="1" fillId="0" borderId="1" xfId="0" applyFont="true" applyBorder="true" applyAlignment="true">
      <alignment horizontal="left" vertical="center" wrapText="true"/>
    </xf>
    <xf numFmtId="0" fontId="7" fillId="0" borderId="4" xfId="0" applyFont="true" applyBorder="true" applyAlignment="true">
      <alignment horizontal="left" vertical="center" wrapText="true"/>
    </xf>
    <xf numFmtId="43" fontId="1" fillId="0" borderId="1" xfId="32" applyFont="true" applyBorder="true" applyAlignment="true">
      <alignment horizontal="center" vertical="center" wrapText="true"/>
    </xf>
    <xf numFmtId="43" fontId="1" fillId="0" borderId="1" xfId="32" applyFont="true" applyBorder="true" applyAlignment="true">
      <alignment horizontal="center" vertical="center"/>
    </xf>
    <xf numFmtId="0" fontId="8" fillId="0" borderId="1" xfId="0" applyFont="true" applyBorder="true" applyAlignment="true">
      <alignment horizontal="justify" vertical="center" wrapText="true"/>
    </xf>
    <xf numFmtId="0" fontId="8" fillId="0" borderId="1" xfId="0" applyFont="true" applyBorder="true" applyAlignment="true">
      <alignment horizontal="center" vertical="center" wrapText="true"/>
    </xf>
  </cellXfs>
  <cellStyles count="50">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标题 3" xfId="46" builtinId="18"/>
    <cellStyle name="强调文字颜色 6" xfId="47" builtinId="49"/>
    <cellStyle name="40% - 强调文字颜色 1" xfId="48" builtinId="31"/>
    <cellStyle name="链接单元格" xfId="49" builtinId="24"/>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等线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等线"/>
        <a:ea typeface=""/>
        <a:cs typeface=""/>
        <a:font script="Jpan" typeface="游明朝"/>
        <a:font script="Hang" typeface="맑은 고딕"/>
        <a:font script="Hans" typeface="等线"/>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43"/>
  <sheetViews>
    <sheetView tabSelected="1" zoomScale="86" zoomScaleNormal="86" topLeftCell="A37" workbookViewId="0">
      <selection activeCell="H47" sqref="H47"/>
    </sheetView>
  </sheetViews>
  <sheetFormatPr defaultColWidth="8.90476190476191" defaultRowHeight="12" outlineLevelCol="7"/>
  <cols>
    <col min="1" max="1" width="6.81904761904762" style="1" customWidth="true"/>
    <col min="2" max="2" width="13" style="1" customWidth="true"/>
    <col min="3" max="3" width="18.8190476190476" style="2" customWidth="true"/>
    <col min="4" max="4" width="16.5428571428571" style="3" customWidth="true"/>
    <col min="5" max="5" width="17.0857142857143" style="3" customWidth="true"/>
    <col min="6" max="6" width="15.7238095238095" style="4" customWidth="true"/>
    <col min="7" max="7" width="50.4952380952381" style="5" customWidth="true"/>
    <col min="8" max="8" width="53.647619047619" style="6" customWidth="true"/>
  </cols>
  <sheetData>
    <row r="1" ht="55" customHeight="true" spans="1:8">
      <c r="A1" s="7" t="s">
        <v>0</v>
      </c>
      <c r="B1" s="7"/>
      <c r="C1" s="8"/>
      <c r="D1" s="8"/>
      <c r="E1" s="8"/>
      <c r="F1" s="8"/>
      <c r="G1" s="8"/>
      <c r="H1" s="8"/>
    </row>
    <row r="2" ht="55" customHeight="true" spans="1:8">
      <c r="A2" s="9" t="s">
        <v>1</v>
      </c>
      <c r="B2" s="9" t="s">
        <v>2</v>
      </c>
      <c r="C2" s="10" t="s">
        <v>3</v>
      </c>
      <c r="D2" s="11" t="s">
        <v>4</v>
      </c>
      <c r="E2" s="11" t="s">
        <v>5</v>
      </c>
      <c r="F2" s="35" t="s">
        <v>6</v>
      </c>
      <c r="G2" s="10" t="s">
        <v>7</v>
      </c>
      <c r="H2" s="10" t="s">
        <v>8</v>
      </c>
    </row>
    <row r="3" ht="92" customHeight="true" spans="1:8">
      <c r="A3" s="12">
        <v>1</v>
      </c>
      <c r="B3" s="13" t="s">
        <v>9</v>
      </c>
      <c r="C3" s="14" t="s">
        <v>10</v>
      </c>
      <c r="D3" s="15">
        <v>300000</v>
      </c>
      <c r="E3" s="15">
        <v>300000</v>
      </c>
      <c r="F3" s="36">
        <f t="shared" ref="F3:F28" si="0">E3/D3</f>
        <v>1</v>
      </c>
      <c r="G3" s="37" t="s">
        <v>11</v>
      </c>
      <c r="H3" s="38" t="s">
        <v>12</v>
      </c>
    </row>
    <row r="4" ht="140.5" customHeight="true" spans="1:8">
      <c r="A4" s="12">
        <v>2</v>
      </c>
      <c r="B4" s="13" t="s">
        <v>9</v>
      </c>
      <c r="C4" s="14" t="s">
        <v>13</v>
      </c>
      <c r="D4" s="15">
        <v>500000</v>
      </c>
      <c r="E4" s="15">
        <v>500000</v>
      </c>
      <c r="F4" s="36">
        <f t="shared" si="0"/>
        <v>1</v>
      </c>
      <c r="G4" s="39" t="s">
        <v>14</v>
      </c>
      <c r="H4" s="38" t="s">
        <v>15</v>
      </c>
    </row>
    <row r="5" ht="121.5" customHeight="true" spans="1:8">
      <c r="A5" s="12">
        <v>3</v>
      </c>
      <c r="B5" s="13" t="s">
        <v>9</v>
      </c>
      <c r="C5" s="14" t="s">
        <v>16</v>
      </c>
      <c r="D5" s="15">
        <v>300000</v>
      </c>
      <c r="E5" s="15">
        <v>300000</v>
      </c>
      <c r="F5" s="36">
        <f t="shared" si="0"/>
        <v>1</v>
      </c>
      <c r="G5" s="37" t="s">
        <v>17</v>
      </c>
      <c r="H5" s="38" t="s">
        <v>18</v>
      </c>
    </row>
    <row r="6" ht="49.75" customHeight="true" spans="1:8">
      <c r="A6" s="12">
        <v>4</v>
      </c>
      <c r="B6" s="13" t="s">
        <v>9</v>
      </c>
      <c r="C6" s="14" t="s">
        <v>19</v>
      </c>
      <c r="D6" s="15">
        <v>130000</v>
      </c>
      <c r="E6" s="15">
        <v>130000</v>
      </c>
      <c r="F6" s="36">
        <f t="shared" si="0"/>
        <v>1</v>
      </c>
      <c r="G6" s="37" t="s">
        <v>20</v>
      </c>
      <c r="H6" s="38" t="s">
        <v>21</v>
      </c>
    </row>
    <row r="7" ht="74" customHeight="true" spans="1:8">
      <c r="A7" s="12">
        <v>5</v>
      </c>
      <c r="B7" s="13" t="s">
        <v>9</v>
      </c>
      <c r="C7" s="14" t="s">
        <v>22</v>
      </c>
      <c r="D7" s="15">
        <v>598500</v>
      </c>
      <c r="E7" s="15">
        <v>598500</v>
      </c>
      <c r="F7" s="36">
        <f t="shared" si="0"/>
        <v>1</v>
      </c>
      <c r="G7" s="37" t="s">
        <v>23</v>
      </c>
      <c r="H7" s="38" t="s">
        <v>24</v>
      </c>
    </row>
    <row r="8" ht="122" customHeight="true" spans="1:8">
      <c r="A8" s="12">
        <v>6</v>
      </c>
      <c r="B8" s="13" t="s">
        <v>9</v>
      </c>
      <c r="C8" s="14" t="s">
        <v>25</v>
      </c>
      <c r="D8" s="15">
        <v>700000</v>
      </c>
      <c r="E8" s="15">
        <v>46200</v>
      </c>
      <c r="F8" s="36">
        <f t="shared" si="0"/>
        <v>0.066</v>
      </c>
      <c r="G8" s="37" t="s">
        <v>26</v>
      </c>
      <c r="H8" s="38" t="s">
        <v>27</v>
      </c>
    </row>
    <row r="9" ht="97" customHeight="true" spans="1:8">
      <c r="A9" s="12">
        <v>7</v>
      </c>
      <c r="B9" s="13" t="s">
        <v>9</v>
      </c>
      <c r="C9" s="16" t="s">
        <v>28</v>
      </c>
      <c r="D9" s="15">
        <v>185000</v>
      </c>
      <c r="E9" s="15">
        <v>185000</v>
      </c>
      <c r="F9" s="36">
        <f t="shared" si="0"/>
        <v>1</v>
      </c>
      <c r="G9" s="37" t="s">
        <v>29</v>
      </c>
      <c r="H9" s="38" t="s">
        <v>30</v>
      </c>
    </row>
    <row r="10" ht="106" customHeight="true" spans="1:8">
      <c r="A10" s="12">
        <v>8</v>
      </c>
      <c r="B10" s="13" t="s">
        <v>9</v>
      </c>
      <c r="C10" s="14" t="s">
        <v>31</v>
      </c>
      <c r="D10" s="15">
        <v>300000</v>
      </c>
      <c r="E10" s="15">
        <v>300000</v>
      </c>
      <c r="F10" s="36">
        <f t="shared" si="0"/>
        <v>1</v>
      </c>
      <c r="G10" s="37" t="s">
        <v>32</v>
      </c>
      <c r="H10" s="38" t="s">
        <v>33</v>
      </c>
    </row>
    <row r="11" ht="130" customHeight="true" spans="1:8">
      <c r="A11" s="12">
        <v>9</v>
      </c>
      <c r="B11" s="13" t="s">
        <v>9</v>
      </c>
      <c r="C11" s="16" t="s">
        <v>34</v>
      </c>
      <c r="D11" s="15">
        <v>400000</v>
      </c>
      <c r="E11" s="15">
        <v>399999.26</v>
      </c>
      <c r="F11" s="36">
        <f t="shared" si="0"/>
        <v>0.99999815</v>
      </c>
      <c r="G11" s="37" t="s">
        <v>35</v>
      </c>
      <c r="H11" s="38" t="s">
        <v>36</v>
      </c>
    </row>
    <row r="12" ht="92.4" customHeight="true" spans="1:8">
      <c r="A12" s="12">
        <v>10</v>
      </c>
      <c r="B12" s="13" t="s">
        <v>9</v>
      </c>
      <c r="C12" s="14" t="s">
        <v>37</v>
      </c>
      <c r="D12" s="15">
        <v>100000</v>
      </c>
      <c r="E12" s="15">
        <v>100000</v>
      </c>
      <c r="F12" s="36">
        <f t="shared" si="0"/>
        <v>1</v>
      </c>
      <c r="G12" s="37" t="s">
        <v>38</v>
      </c>
      <c r="H12" s="38" t="s">
        <v>39</v>
      </c>
    </row>
    <row r="13" ht="87" customHeight="true" spans="1:8">
      <c r="A13" s="12">
        <v>11</v>
      </c>
      <c r="B13" s="13" t="s">
        <v>9</v>
      </c>
      <c r="C13" s="14" t="s">
        <v>40</v>
      </c>
      <c r="D13" s="15">
        <v>100000</v>
      </c>
      <c r="E13" s="15">
        <v>100000</v>
      </c>
      <c r="F13" s="36">
        <f t="shared" si="0"/>
        <v>1</v>
      </c>
      <c r="G13" s="37" t="s">
        <v>41</v>
      </c>
      <c r="H13" s="38" t="s">
        <v>42</v>
      </c>
    </row>
    <row r="14" ht="88" customHeight="true" spans="1:8">
      <c r="A14" s="12">
        <v>12</v>
      </c>
      <c r="B14" s="13" t="s">
        <v>9</v>
      </c>
      <c r="C14" s="14" t="s">
        <v>43</v>
      </c>
      <c r="D14" s="15">
        <v>637500</v>
      </c>
      <c r="E14" s="15">
        <v>637500</v>
      </c>
      <c r="F14" s="36">
        <f t="shared" si="0"/>
        <v>1</v>
      </c>
      <c r="G14" s="37" t="s">
        <v>44</v>
      </c>
      <c r="H14" s="38" t="s">
        <v>45</v>
      </c>
    </row>
    <row r="15" ht="53.4" customHeight="true" spans="1:8">
      <c r="A15" s="12">
        <v>13</v>
      </c>
      <c r="B15" s="13" t="s">
        <v>9</v>
      </c>
      <c r="C15" s="14" t="s">
        <v>46</v>
      </c>
      <c r="D15" s="15">
        <v>120000</v>
      </c>
      <c r="E15" s="15">
        <v>120000</v>
      </c>
      <c r="F15" s="36">
        <f t="shared" si="0"/>
        <v>1</v>
      </c>
      <c r="G15" s="37" t="s">
        <v>47</v>
      </c>
      <c r="H15" s="38" t="s">
        <v>48</v>
      </c>
    </row>
    <row r="16" ht="53.4" customHeight="true" spans="1:8">
      <c r="A16" s="12">
        <v>14</v>
      </c>
      <c r="B16" s="13" t="s">
        <v>9</v>
      </c>
      <c r="C16" s="14" t="s">
        <v>49</v>
      </c>
      <c r="D16" s="15">
        <v>330000</v>
      </c>
      <c r="E16" s="15">
        <v>330000</v>
      </c>
      <c r="F16" s="36">
        <f t="shared" si="0"/>
        <v>1</v>
      </c>
      <c r="G16" s="37" t="s">
        <v>50</v>
      </c>
      <c r="H16" s="38" t="s">
        <v>51</v>
      </c>
    </row>
    <row r="17" ht="37" customHeight="true" spans="1:8">
      <c r="A17" s="17" t="s">
        <v>52</v>
      </c>
      <c r="B17" s="18" t="s">
        <v>53</v>
      </c>
      <c r="C17" s="19"/>
      <c r="D17" s="20">
        <f>SUM(D3:D16)</f>
        <v>4701000</v>
      </c>
      <c r="E17" s="20">
        <f>SUM(E3:E16)</f>
        <v>4047199.26</v>
      </c>
      <c r="F17" s="40">
        <f t="shared" si="0"/>
        <v>0.860923050414805</v>
      </c>
      <c r="G17" s="37"/>
      <c r="H17" s="38"/>
    </row>
    <row r="18" ht="151" customHeight="true" spans="1:8">
      <c r="A18" s="12">
        <v>15</v>
      </c>
      <c r="B18" s="21" t="s">
        <v>54</v>
      </c>
      <c r="C18" s="14" t="s">
        <v>55</v>
      </c>
      <c r="D18" s="15">
        <v>300000</v>
      </c>
      <c r="E18" s="15">
        <v>300000</v>
      </c>
      <c r="F18" s="36">
        <f t="shared" si="0"/>
        <v>1</v>
      </c>
      <c r="G18" s="37" t="s">
        <v>56</v>
      </c>
      <c r="H18" s="38" t="s">
        <v>57</v>
      </c>
    </row>
    <row r="19" ht="62" customHeight="true" spans="1:8">
      <c r="A19" s="12">
        <v>16</v>
      </c>
      <c r="B19" s="21" t="s">
        <v>54</v>
      </c>
      <c r="C19" s="14" t="s">
        <v>58</v>
      </c>
      <c r="D19" s="15">
        <v>100000</v>
      </c>
      <c r="E19" s="15">
        <v>100000</v>
      </c>
      <c r="F19" s="36">
        <f t="shared" si="0"/>
        <v>1</v>
      </c>
      <c r="G19" s="37" t="s">
        <v>59</v>
      </c>
      <c r="H19" s="38" t="s">
        <v>60</v>
      </c>
    </row>
    <row r="20" ht="165" customHeight="true" spans="1:8">
      <c r="A20" s="22">
        <v>17</v>
      </c>
      <c r="B20" s="21" t="s">
        <v>54</v>
      </c>
      <c r="C20" s="14" t="s">
        <v>61</v>
      </c>
      <c r="D20" s="15">
        <v>1000000</v>
      </c>
      <c r="E20" s="15">
        <v>737553</v>
      </c>
      <c r="F20" s="36">
        <f t="shared" si="0"/>
        <v>0.737553</v>
      </c>
      <c r="G20" s="37" t="s">
        <v>62</v>
      </c>
      <c r="H20" s="38" t="s">
        <v>63</v>
      </c>
    </row>
    <row r="21" ht="120" customHeight="true" spans="1:8">
      <c r="A21" s="22">
        <v>18</v>
      </c>
      <c r="B21" s="21" t="s">
        <v>54</v>
      </c>
      <c r="C21" s="14" t="s">
        <v>64</v>
      </c>
      <c r="D21" s="15">
        <v>800000</v>
      </c>
      <c r="E21" s="15">
        <v>725090.3</v>
      </c>
      <c r="F21" s="36">
        <f t="shared" si="0"/>
        <v>0.906362875</v>
      </c>
      <c r="G21" s="37" t="s">
        <v>65</v>
      </c>
      <c r="H21" s="38" t="s">
        <v>66</v>
      </c>
    </row>
    <row r="22" ht="209" customHeight="true" spans="1:8">
      <c r="A22" s="22">
        <v>19</v>
      </c>
      <c r="B22" s="21" t="s">
        <v>54</v>
      </c>
      <c r="C22" s="23" t="s">
        <v>67</v>
      </c>
      <c r="D22" s="24">
        <v>3000000</v>
      </c>
      <c r="E22" s="24">
        <v>3000000</v>
      </c>
      <c r="F22" s="36">
        <f t="shared" si="0"/>
        <v>1</v>
      </c>
      <c r="G22" s="37" t="s">
        <v>68</v>
      </c>
      <c r="H22" s="38" t="s">
        <v>69</v>
      </c>
    </row>
    <row r="23" ht="118.75" customHeight="true" spans="1:8">
      <c r="A23" s="12">
        <v>20</v>
      </c>
      <c r="B23" s="21" t="s">
        <v>54</v>
      </c>
      <c r="C23" s="14" t="s">
        <v>70</v>
      </c>
      <c r="D23" s="15">
        <v>3000000</v>
      </c>
      <c r="E23" s="15">
        <v>2601400</v>
      </c>
      <c r="F23" s="36">
        <f t="shared" si="0"/>
        <v>0.867133333333333</v>
      </c>
      <c r="G23" s="37" t="s">
        <v>71</v>
      </c>
      <c r="H23" s="38" t="s">
        <v>72</v>
      </c>
    </row>
    <row r="24" ht="139" customHeight="true" spans="1:8">
      <c r="A24" s="12">
        <v>21</v>
      </c>
      <c r="B24" s="21" t="s">
        <v>73</v>
      </c>
      <c r="C24" s="16" t="s">
        <v>74</v>
      </c>
      <c r="D24" s="15">
        <v>800000</v>
      </c>
      <c r="E24" s="15">
        <v>800000</v>
      </c>
      <c r="F24" s="36">
        <f t="shared" si="0"/>
        <v>1</v>
      </c>
      <c r="G24" s="37" t="s">
        <v>75</v>
      </c>
      <c r="H24" s="38" t="s">
        <v>76</v>
      </c>
    </row>
    <row r="25" ht="84" spans="1:8">
      <c r="A25" s="12">
        <v>22</v>
      </c>
      <c r="B25" s="21" t="s">
        <v>77</v>
      </c>
      <c r="C25" s="14" t="s">
        <v>78</v>
      </c>
      <c r="D25" s="15">
        <v>800000</v>
      </c>
      <c r="E25" s="15">
        <v>799660</v>
      </c>
      <c r="F25" s="36">
        <f t="shared" si="0"/>
        <v>0.999575</v>
      </c>
      <c r="G25" s="37" t="s">
        <v>79</v>
      </c>
      <c r="H25" s="38" t="s">
        <v>80</v>
      </c>
    </row>
    <row r="26" ht="174.5" customHeight="true" spans="1:8">
      <c r="A26" s="12">
        <v>23</v>
      </c>
      <c r="B26" s="21" t="s">
        <v>81</v>
      </c>
      <c r="C26" s="16" t="s">
        <v>82</v>
      </c>
      <c r="D26" s="15">
        <v>300000</v>
      </c>
      <c r="E26" s="15">
        <v>300000</v>
      </c>
      <c r="F26" s="36">
        <f t="shared" si="0"/>
        <v>1</v>
      </c>
      <c r="G26" s="37" t="s">
        <v>83</v>
      </c>
      <c r="H26" s="38" t="s">
        <v>84</v>
      </c>
    </row>
    <row r="27" ht="150" customHeight="true" spans="1:8">
      <c r="A27" s="12">
        <v>24</v>
      </c>
      <c r="B27" s="21" t="s">
        <v>81</v>
      </c>
      <c r="C27" s="14" t="s">
        <v>85</v>
      </c>
      <c r="D27" s="15">
        <v>200000</v>
      </c>
      <c r="E27" s="15">
        <v>200000</v>
      </c>
      <c r="F27" s="36">
        <f t="shared" si="0"/>
        <v>1</v>
      </c>
      <c r="G27" s="37" t="s">
        <v>86</v>
      </c>
      <c r="H27" s="41" t="s">
        <v>87</v>
      </c>
    </row>
    <row r="28" ht="61" customHeight="true" spans="1:8">
      <c r="A28" s="12">
        <v>25</v>
      </c>
      <c r="B28" s="21" t="s">
        <v>88</v>
      </c>
      <c r="C28" s="16" t="s">
        <v>89</v>
      </c>
      <c r="D28" s="15">
        <v>500000</v>
      </c>
      <c r="E28" s="15">
        <v>500000</v>
      </c>
      <c r="F28" s="36">
        <f t="shared" si="0"/>
        <v>1</v>
      </c>
      <c r="G28" s="37" t="s">
        <v>90</v>
      </c>
      <c r="H28" s="42" t="s">
        <v>91</v>
      </c>
    </row>
    <row r="29" ht="81" customHeight="true" spans="1:8">
      <c r="A29" s="12">
        <v>26</v>
      </c>
      <c r="B29" s="16" t="s">
        <v>54</v>
      </c>
      <c r="C29" s="16" t="s">
        <v>92</v>
      </c>
      <c r="D29" s="15">
        <v>100000</v>
      </c>
      <c r="E29" s="15">
        <v>100000</v>
      </c>
      <c r="F29" s="36">
        <f t="shared" ref="F29:F34" si="1">E29/D29</f>
        <v>1</v>
      </c>
      <c r="G29" s="37" t="s">
        <v>93</v>
      </c>
      <c r="H29" s="41" t="s">
        <v>94</v>
      </c>
    </row>
    <row r="30" ht="71" customHeight="true" spans="1:8">
      <c r="A30" s="12">
        <v>27</v>
      </c>
      <c r="B30" s="16" t="s">
        <v>54</v>
      </c>
      <c r="C30" s="21" t="s">
        <v>95</v>
      </c>
      <c r="D30" s="15">
        <v>100000</v>
      </c>
      <c r="E30" s="15">
        <v>100000</v>
      </c>
      <c r="F30" s="36">
        <f t="shared" si="1"/>
        <v>1</v>
      </c>
      <c r="G30" s="37" t="s">
        <v>96</v>
      </c>
      <c r="H30" s="41" t="s">
        <v>97</v>
      </c>
    </row>
    <row r="31" ht="60.5" customHeight="true" spans="1:8">
      <c r="A31" s="12">
        <v>28</v>
      </c>
      <c r="B31" s="16" t="s">
        <v>98</v>
      </c>
      <c r="C31" s="21" t="s">
        <v>99</v>
      </c>
      <c r="D31" s="25">
        <v>299000</v>
      </c>
      <c r="E31" s="15">
        <v>298000</v>
      </c>
      <c r="F31" s="36">
        <f t="shared" si="1"/>
        <v>0.996655518394649</v>
      </c>
      <c r="G31" s="37" t="s">
        <v>100</v>
      </c>
      <c r="H31" s="41" t="s">
        <v>101</v>
      </c>
    </row>
    <row r="32" ht="36" customHeight="true" spans="1:8">
      <c r="A32" s="26" t="s">
        <v>52</v>
      </c>
      <c r="B32" s="27" t="s">
        <v>102</v>
      </c>
      <c r="C32" s="28"/>
      <c r="D32" s="29">
        <f>SUM(D18:D31)</f>
        <v>11299000</v>
      </c>
      <c r="E32" s="20">
        <f>SUM(E18:E31)</f>
        <v>10561703.3</v>
      </c>
      <c r="F32" s="40">
        <f t="shared" si="1"/>
        <v>0.934746729799097</v>
      </c>
      <c r="G32" s="37"/>
      <c r="H32" s="43"/>
    </row>
    <row r="33" ht="225" customHeight="true" spans="1:8">
      <c r="A33" s="30">
        <v>29</v>
      </c>
      <c r="B33" s="31" t="s">
        <v>103</v>
      </c>
      <c r="C33" s="14" t="s">
        <v>104</v>
      </c>
      <c r="D33" s="32">
        <v>973149.48</v>
      </c>
      <c r="E33" s="15">
        <f>16800+956349.48</f>
        <v>973149.48</v>
      </c>
      <c r="F33" s="36">
        <f t="shared" si="1"/>
        <v>1</v>
      </c>
      <c r="G33" s="37" t="s">
        <v>105</v>
      </c>
      <c r="H33" s="38" t="s">
        <v>106</v>
      </c>
    </row>
    <row r="34" ht="90" customHeight="true" spans="1:8">
      <c r="A34" s="30">
        <v>30</v>
      </c>
      <c r="B34" s="14" t="s">
        <v>103</v>
      </c>
      <c r="C34" s="16" t="s">
        <v>107</v>
      </c>
      <c r="D34" s="25">
        <v>1713600</v>
      </c>
      <c r="E34" s="15">
        <f>591475.14+1122124.86</f>
        <v>1713600</v>
      </c>
      <c r="F34" s="36">
        <f t="shared" si="1"/>
        <v>1</v>
      </c>
      <c r="G34" s="37" t="s">
        <v>108</v>
      </c>
      <c r="H34" s="38" t="s">
        <v>109</v>
      </c>
    </row>
    <row r="35" ht="75" customHeight="true" spans="1:8">
      <c r="A35" s="30">
        <v>31</v>
      </c>
      <c r="B35" s="31" t="s">
        <v>110</v>
      </c>
      <c r="C35" s="16" t="s">
        <v>111</v>
      </c>
      <c r="D35" s="25">
        <v>360000</v>
      </c>
      <c r="E35" s="15">
        <v>360000</v>
      </c>
      <c r="F35" s="36">
        <v>1</v>
      </c>
      <c r="G35" s="37" t="s">
        <v>112</v>
      </c>
      <c r="H35" s="38" t="s">
        <v>113</v>
      </c>
    </row>
    <row r="36" ht="78" customHeight="true" spans="1:8">
      <c r="A36" s="30">
        <v>32</v>
      </c>
      <c r="B36" s="31" t="s">
        <v>114</v>
      </c>
      <c r="C36" s="16" t="s">
        <v>115</v>
      </c>
      <c r="D36" s="25">
        <v>1053200</v>
      </c>
      <c r="E36" s="44">
        <f>672742.47+380457.53</f>
        <v>1053200</v>
      </c>
      <c r="F36" s="36">
        <f>E36/D36</f>
        <v>1</v>
      </c>
      <c r="G36" s="37" t="s">
        <v>116</v>
      </c>
      <c r="H36" s="38" t="s">
        <v>117</v>
      </c>
    </row>
    <row r="37" ht="130" customHeight="true" spans="1:8">
      <c r="A37" s="30">
        <v>33</v>
      </c>
      <c r="B37" s="31" t="s">
        <v>118</v>
      </c>
      <c r="C37" s="16" t="s">
        <v>119</v>
      </c>
      <c r="D37" s="25">
        <v>1277600</v>
      </c>
      <c r="E37" s="45">
        <f>80250+939690</f>
        <v>1019940</v>
      </c>
      <c r="F37" s="36">
        <f t="shared" ref="F37:F43" si="2">E37/D37</f>
        <v>0.798324984345648</v>
      </c>
      <c r="G37" s="37" t="s">
        <v>120</v>
      </c>
      <c r="H37" s="38" t="s">
        <v>121</v>
      </c>
    </row>
    <row r="38" ht="86" customHeight="true" spans="1:8">
      <c r="A38" s="30">
        <v>34</v>
      </c>
      <c r="B38" s="31" t="s">
        <v>122</v>
      </c>
      <c r="C38" s="16" t="s">
        <v>123</v>
      </c>
      <c r="D38" s="25">
        <v>74000</v>
      </c>
      <c r="E38" s="15">
        <f>72300+1700</f>
        <v>74000</v>
      </c>
      <c r="F38" s="36">
        <f t="shared" si="2"/>
        <v>1</v>
      </c>
      <c r="G38" s="37" t="s">
        <v>124</v>
      </c>
      <c r="H38" s="38" t="s">
        <v>125</v>
      </c>
    </row>
    <row r="39" ht="75" customHeight="true" spans="1:8">
      <c r="A39" s="30">
        <v>35</v>
      </c>
      <c r="B39" s="21" t="s">
        <v>126</v>
      </c>
      <c r="C39" s="16" t="s">
        <v>127</v>
      </c>
      <c r="D39" s="25">
        <f>16000+16000</f>
        <v>32000</v>
      </c>
      <c r="E39" s="15">
        <f>16000+16000</f>
        <v>32000</v>
      </c>
      <c r="F39" s="36">
        <f t="shared" si="2"/>
        <v>1</v>
      </c>
      <c r="G39" s="37" t="s">
        <v>128</v>
      </c>
      <c r="H39" s="38" t="s">
        <v>129</v>
      </c>
    </row>
    <row r="40" ht="204" customHeight="true" spans="1:8">
      <c r="A40" s="30">
        <v>36</v>
      </c>
      <c r="B40" s="31" t="s">
        <v>103</v>
      </c>
      <c r="C40" s="16" t="s">
        <v>130</v>
      </c>
      <c r="D40" s="25">
        <v>2000000</v>
      </c>
      <c r="E40" s="15">
        <f>110502+1005720.11</f>
        <v>1116222.11</v>
      </c>
      <c r="F40" s="36">
        <f t="shared" si="2"/>
        <v>0.558111055</v>
      </c>
      <c r="G40" s="37" t="s">
        <v>131</v>
      </c>
      <c r="H40" s="38" t="s">
        <v>132</v>
      </c>
    </row>
    <row r="41" ht="76" customHeight="true" spans="1:8">
      <c r="A41" s="30">
        <v>37</v>
      </c>
      <c r="B41" s="14" t="s">
        <v>133</v>
      </c>
      <c r="C41" s="16" t="s">
        <v>134</v>
      </c>
      <c r="D41" s="25">
        <v>326450.52</v>
      </c>
      <c r="E41" s="25">
        <v>326450.52</v>
      </c>
      <c r="F41" s="36">
        <f t="shared" si="2"/>
        <v>1</v>
      </c>
      <c r="G41" s="37" t="s">
        <v>135</v>
      </c>
      <c r="H41" s="38" t="s">
        <v>136</v>
      </c>
    </row>
    <row r="42" ht="31" customHeight="true" spans="1:8">
      <c r="A42" s="17" t="s">
        <v>52</v>
      </c>
      <c r="B42" s="33" t="s">
        <v>137</v>
      </c>
      <c r="C42" s="33"/>
      <c r="D42" s="29">
        <f>SUM(D33:D41)</f>
        <v>7810000</v>
      </c>
      <c r="E42" s="29">
        <f>SUM(E33:E41)</f>
        <v>6668562.11</v>
      </c>
      <c r="F42" s="40">
        <f t="shared" si="2"/>
        <v>0.853849181818182</v>
      </c>
      <c r="G42" s="37"/>
      <c r="H42" s="38"/>
    </row>
    <row r="43" ht="28" customHeight="true" spans="1:8">
      <c r="A43" s="18" t="s">
        <v>138</v>
      </c>
      <c r="B43" s="34"/>
      <c r="C43" s="19"/>
      <c r="D43" s="20">
        <f>D17+D32+D42</f>
        <v>23810000</v>
      </c>
      <c r="E43" s="20">
        <f>E17+E32+E42</f>
        <v>21277464.67</v>
      </c>
      <c r="F43" s="40">
        <f t="shared" si="2"/>
        <v>0.893635643427132</v>
      </c>
      <c r="G43" s="46"/>
      <c r="H43" s="47"/>
    </row>
  </sheetData>
  <mergeCells count="5">
    <mergeCell ref="A1:H1"/>
    <mergeCell ref="B17:C17"/>
    <mergeCell ref="B32:C32"/>
    <mergeCell ref="B42:C42"/>
    <mergeCell ref="A43:C43"/>
  </mergeCells>
  <pageMargins left="0.472222222222222" right="0.354166666666667" top="0.432638888888889" bottom="0.275" header="0.298611111111111" footer="0.298611111111111"/>
  <pageSetup paperSize="9" scale="80" orientation="landscape" horizontalDpi="600"/>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涉农37个子项目实施情况统计表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MP</dc:creator>
  <cp:lastModifiedBy>user</cp:lastModifiedBy>
  <dcterms:created xsi:type="dcterms:W3CDTF">2024-09-13T21:54:00Z</dcterms:created>
  <cp:lastPrinted>2024-12-09T14:12:00Z</cp:lastPrinted>
  <dcterms:modified xsi:type="dcterms:W3CDTF">2024-12-12T11:42:53Z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3A985202E80644739351BA85B8C988AC_12</vt:lpwstr>
  </property>
  <property fmtid="{D5CDD505-2E9C-101B-9397-08002B2CF9AE}" pid="3" name="KSOProductBuildVer">
    <vt:lpwstr>2052-11.8.2.10489</vt:lpwstr>
  </property>
</Properties>
</file>