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3500" firstSheet="2" activeTab="2"/>
  </bookViews>
  <sheets>
    <sheet name="Sheet0" sheetId="1" state="hidden" r:id="rId1"/>
    <sheet name="部门整体自评复核附表11" sheetId="2" state="hidden" r:id="rId2"/>
    <sheet name="附表1自评附表111" sheetId="4" r:id="rId3"/>
    <sheet name="附表2年初申报表" sheetId="9" state="hidden" r:id="rId4"/>
    <sheet name="自评附表111 (2)" sheetId="5" state="hidden" r:id="rId5"/>
    <sheet name="贴报告" sheetId="6" state="hidden" r:id="rId6"/>
    <sheet name="贴报告2" sheetId="7" state="hidden" r:id="rId7"/>
    <sheet name="贴报告3" sheetId="10" state="hidden" r:id="rId8"/>
    <sheet name="Sheet1" sheetId="8" state="hidden" r:id="rId9"/>
    <sheet name="贴报告11" sheetId="11" state="hidden" r:id="rId10"/>
  </sheets>
  <definedNames>
    <definedName name="_xlnm._FilterDatabase" localSheetId="6" hidden="1">贴报告2!$D$1:$D$2</definedName>
    <definedName name="_xlnm.Print_Titles" localSheetId="7">贴报告3!$1:$5</definedName>
  </definedNames>
  <calcPr calcId="144525"/>
</workbook>
</file>

<file path=xl/sharedStrings.xml><?xml version="1.0" encoding="utf-8"?>
<sst xmlns="http://schemas.openxmlformats.org/spreadsheetml/2006/main" count="1039" uniqueCount="375">
  <si>
    <t>部门整体自评</t>
  </si>
  <si>
    <t>年度</t>
  </si>
  <si>
    <t>2023</t>
  </si>
  <si>
    <t/>
  </si>
  <si>
    <t>单位名称</t>
  </si>
  <si>
    <t>韶关市档案馆</t>
  </si>
  <si>
    <t>财供人数（编制总数）合计</t>
  </si>
  <si>
    <t>行政（参公）编制数小计</t>
  </si>
  <si>
    <t xml:space="preserve">公益一类编制数小计
</t>
  </si>
  <si>
    <t>公益二类编制数小计</t>
  </si>
  <si>
    <t>财供人数（实有总数）合计</t>
  </si>
  <si>
    <t>行政（参公）实有数小计</t>
  </si>
  <si>
    <t>公益一类实有数小计</t>
  </si>
  <si>
    <t>公益二类实有数小计</t>
  </si>
  <si>
    <t>年度总目标</t>
  </si>
  <si>
    <t>保证韶关市国家综合档案馆正常运行，各科室业务工作顺利进行。</t>
  </si>
  <si>
    <t>年度完成情况</t>
  </si>
  <si>
    <t xml:space="preserve">1.任务1 名称：韶关市档案馆馆库水电费；实施主要内容：韶关市档案馆新馆大楼正常运行所需水电费；期望达到目标：保证韶关市档案馆新馆正常运行办公。						
2.任务2 名称：韶关市档案馆大院物业管理服务；实施主要内容：聘请专业物业公司对韶关市档案馆大院进行管理，包括安保、清洁等；期望达到的目标：韶关市档案馆物业管理服务达标，保证档案馆各项工作顺利进行。						
3.任务3 ：市档案馆馆藏档案数字化项目第六期--完成约10万页建国后档案扫描、22万页民国档案扫描。						
4.任务4：红色档案资源收集和保护--开展对红色档案资源收集和保护的调研，并对档案实体复制、修复、保护。						</t>
  </si>
  <si>
    <t>年度部门预算情况</t>
  </si>
  <si>
    <t>总预算（万元）</t>
  </si>
  <si>
    <t>年度预算资金类别</t>
  </si>
  <si>
    <t>年度预算</t>
  </si>
  <si>
    <t>资金来源</t>
  </si>
  <si>
    <t>基本支出</t>
  </si>
  <si>
    <t>项目支出</t>
  </si>
  <si>
    <t>中省资金</t>
  </si>
  <si>
    <t>市本级资金</t>
  </si>
  <si>
    <t>其他来源资金</t>
  </si>
  <si>
    <t>2,678.38</t>
  </si>
  <si>
    <t>643.38</t>
  </si>
  <si>
    <t>2,035.00</t>
  </si>
  <si>
    <t>0.00</t>
  </si>
  <si>
    <t>一级指标</t>
  </si>
  <si>
    <t>二级指标</t>
  </si>
  <si>
    <t>三级指标</t>
  </si>
  <si>
    <t>分值</t>
  </si>
  <si>
    <t>得分/自评分</t>
  </si>
  <si>
    <t>评分依据、未达标原因、改进措施</t>
  </si>
  <si>
    <t>指标解释</t>
  </si>
  <si>
    <t>范围</t>
  </si>
  <si>
    <t>评分标准</t>
  </si>
  <si>
    <t>数据来源</t>
  </si>
  <si>
    <t>参考佐证材料</t>
  </si>
  <si>
    <t>备注</t>
  </si>
  <si>
    <t>履职效能</t>
  </si>
  <si>
    <t>整体效能</t>
  </si>
  <si>
    <t>部门整体绩效目标产出指标完成情况</t>
  </si>
  <si>
    <t xml:space="preserve">100%完成年初预算产出指标
</t>
  </si>
  <si>
    <t>反映年度预算编报时确定的部门整体预算绩效目标中产出指标完成情况。</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</si>
  <si>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</si>
  <si>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部门自行列表统计，并提供佐证材料。</t>
  </si>
  <si>
    <t>部门整体绩效目标效益指标完成情况</t>
  </si>
  <si>
    <t xml:space="preserve">100%完成年初预算效益指标
</t>
  </si>
  <si>
    <t>反映年度预算编报时确定的部门预算整体绩效目标中效益指标完成情况。</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</si>
  <si>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2.再计算本指标的综合得分=各产出指标得分合计÷产出指标个数。
3.非量化效益指标的得分需提供详细的书面评分依据。评分采取评级方式评分，优=95，良=85，达标=70，不达标=50。
4.如未报整体绩效目标，此项自评不得分。</t>
  </si>
  <si>
    <t>管理效率</t>
  </si>
  <si>
    <t>预算编制</t>
  </si>
  <si>
    <t>项目事前绩效评估</t>
  </si>
  <si>
    <t xml:space="preserve">本年度我馆无需开展事前绩效评估的新增项目
</t>
  </si>
  <si>
    <t>反映部门对申请新增预算的入库项目开展事前绩效评估工作的落实情况。</t>
  </si>
  <si>
    <t>入库项目，指部门预算二级项目。
检查部门申请新增预算项目是否按要求的范围开展绩效评估，是否按《指南》的程序和内容开展工作，评分采用扣分法，。
1.应评估项目超过3个的，有1项没有开展评估，扣1分。
2.应评估项目3个以内的，有1项没有开展评估，即不得分。</t>
  </si>
  <si>
    <t>部门自行统计，提供佐证材料。</t>
  </si>
  <si>
    <t>预算执行</t>
  </si>
  <si>
    <t>预算编制约束性</t>
  </si>
  <si>
    <t xml:space="preserve">本年度我馆无预算调剂、年中追加资金情况
</t>
  </si>
  <si>
    <t>反映部门预算的调剂、年中追加资金情况。</t>
  </si>
  <si>
    <t>1.本指标综合得分=（1-预算调剂发生率）×分值×60%+（1-年中追加资金占比率）×分值×40%。
2.预算调剂发生率，考核预算执行过程中,非因中央和省委省政府政策调整或发生自然灾害等不可抗力因素,部门要求调剂预算资金情况,包括预算科目、级次、项目调剂。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</si>
  <si>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财政部门提供数据。</t>
  </si>
  <si>
    <t>财务管理合规性</t>
  </si>
  <si>
    <t xml:space="preserve">我馆支出范围、程序、用途、核算均合法相应规定
</t>
  </si>
  <si>
    <t>反映部门（单位）财务管理的规范性</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</si>
  <si>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</si>
  <si>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信息公开</t>
  </si>
  <si>
    <t>预决算公开合规性</t>
  </si>
  <si>
    <t xml:space="preserve">按规定进行预决算公开
</t>
  </si>
  <si>
    <t>反映部门（单位）预算决算公开执行的到位情况</t>
  </si>
  <si>
    <t>预算、决算公开合规性各占50%,对未公开预算或决算的非涉密部门，得0分。已公开部门预决算的,分别从及时性（10%）、规范性（40%）2个方面考核：一是非涉密部门在财政部门批复本部门预决算后, 20日内向社会公开的得10%分值,未及时公开的得0分。二是根据公开规范性检查指标计算得分,即：公开工作合规指标数量÷检查指标数量×40%分值。</t>
  </si>
  <si>
    <t xml:space="preserve">市财政局尚未发布2023年决算公开通知
</t>
  </si>
  <si>
    <t>绩效信息公开情况</t>
  </si>
  <si>
    <t>反映部门（单位）绩效信息公开执行到位情况</t>
  </si>
  <si>
    <t>指绩效目标、绩效自评资料按规定在单位网站公开情况。
1.绩效目标在规定时间公开的，得满分，否则不得分；
2.绩效自评资料在规定时间公开的，得满分，否则不得分。
3.目标公开情况和自评资料公开情况得分各占50%，计算出本指标的综合得分。</t>
  </si>
  <si>
    <t>绩效管理</t>
  </si>
  <si>
    <t>绩效管理制度建设</t>
  </si>
  <si>
    <t xml:space="preserve">我馆资金管理制度明确绩效要求
</t>
  </si>
  <si>
    <t>反映部门对机关和下属单位绩效目标管理、绩效运行监控、绩效评价管理和评价结果应用等预算绩效管理制度的建设情况</t>
  </si>
  <si>
    <t>1部门出台对本级使用资金管理制度明确绩效要求的，得满分，否则不得分。绩效要求应包含绩效目标管理、绩效运行监控、绩效评价管理和评价结果应用等方面。
2.部门出台制度，明确机关各处室、机关与下属单位的绩效职责分工要求的，得满分，否则不得分。
3.制度形式可以为专门规定，也可以是综合制度。内容有缺漏的，酌情扣分。以上两项得分各占50%，算出本指标综合得分。</t>
  </si>
  <si>
    <t>绩效管理制度执行</t>
  </si>
  <si>
    <t xml:space="preserve">部门整体预算绩效目标和项目绩效目标编报合规
</t>
  </si>
  <si>
    <t>反映部门和下属单位在绩效目标管理、绩效运行监控、绩效评价管理和评价结果应用等方面的执行情况</t>
  </si>
  <si>
    <t>1.根据评价部门整体预算绩效目标和项目绩效目标编报质量评分。
2.根据部门自评复核等级情况评分。
3.部门对重点评价意见的整改情况反馈，未及时反馈的，一项扣2分；纳入重点监控范围的资金，如未按要求整改，1次扣1分。
4.以上3项得分按分别占40%、40%和20%权重，计算出本指标的综合得分。</t>
  </si>
  <si>
    <t>采购管理</t>
  </si>
  <si>
    <t>采购意向公开合规性</t>
  </si>
  <si>
    <t xml:space="preserve">采购意向100%公开
</t>
  </si>
  <si>
    <t>反映采购意向公开完整性、及时性情况。</t>
  </si>
  <si>
    <t>采购意向100%公开的得满分，否则不得分。</t>
  </si>
  <si>
    <t>采购意向公开时限</t>
  </si>
  <si>
    <t xml:space="preserve">采购意向公开完整及时
</t>
  </si>
  <si>
    <t>采购意向公开时限，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</si>
  <si>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采购内控制度建设</t>
  </si>
  <si>
    <t xml:space="preserve">已建立政府采购内部管理制度
</t>
  </si>
  <si>
    <t>反映部门政府
采购内部控制管理制度建设情况。</t>
  </si>
  <si>
    <t>部门建立政府采购内部控制管理制度并报财政部门备案的，得1分，否则不得分。</t>
  </si>
  <si>
    <t>采购活动合规性</t>
  </si>
  <si>
    <t>无</t>
  </si>
  <si>
    <t>反映部门政府采购活动合法合规性情况。</t>
  </si>
  <si>
    <t>采购投诉处理，经财政部门查证认定投诉事项成立的，发现1例扣1分，扣完为止。</t>
  </si>
  <si>
    <t>采购合同签订时效性</t>
  </si>
  <si>
    <t xml:space="preserve">采购合同签订及时
</t>
  </si>
  <si>
    <t>反映政府采购合同签订及时性情况。</t>
  </si>
  <si>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90%≤合同签订及时率＜100%，得2分；
80%≤合同签订及时率＜90%，得1分；
合同签订及时率＜80%，不得分。</t>
  </si>
  <si>
    <t>合同备案时效性</t>
  </si>
  <si>
    <t xml:space="preserve">采购合同备案及时
</t>
  </si>
  <si>
    <t>反映采购合同备案及时性情况。</t>
  </si>
  <si>
    <t>合同备案公开，自合同签订之日起2个工作日内在“广东省政府采购网” 备案公开，符合规定的得满分，否则不得分。</t>
  </si>
  <si>
    <t>采购政策效能</t>
  </si>
  <si>
    <t xml:space="preserve">100%面向中小企业预留项目
</t>
  </si>
  <si>
    <t>反映部门采购政策执行的效果情况。</t>
  </si>
  <si>
    <t>按照《政府采购促进中小企业发展管理办法》要求为中小企业预留采购份额。数值=（实际面向中小企业采购金额合计数/预算编制时部门预留金额合计数）×100%。
评分=数值×分值。</t>
  </si>
  <si>
    <t>资产管理</t>
  </si>
  <si>
    <t>资产配置合规性</t>
  </si>
  <si>
    <t xml:space="preserve">办公室面积和办公设备配置按规定标准
</t>
  </si>
  <si>
    <t>反映单位办公室面积和办公设备配置是否超过规定标准。</t>
  </si>
  <si>
    <t>符合标准的，得2分，发现一项（类）不符的，扣1分，扣完为止。</t>
  </si>
  <si>
    <t>资产收益上缴的及时性</t>
  </si>
  <si>
    <t xml:space="preserve">资产处置收益上缴及时
</t>
  </si>
  <si>
    <t>反映单位资产处置和使用收益上缴的及时性。</t>
  </si>
  <si>
    <t>检查处置收益和租金上缴是否及时（高校可自留的资金除外）。存在长期（超过3个月）未上缴的，每1笔扣0.5分，扣完为止。</t>
  </si>
  <si>
    <t>资产盘点情况</t>
  </si>
  <si>
    <t xml:space="preserve">已开展资产盘点
</t>
  </si>
  <si>
    <t>反映单位是否每年按要求进行资产盘点。</t>
  </si>
  <si>
    <t>每年进行一次资产盘点，并完成结果处理的，得1分。未进行盘点的，不得分。</t>
  </si>
  <si>
    <t>数据质量</t>
  </si>
  <si>
    <t xml:space="preserve">按规定编报资产年报
</t>
  </si>
  <si>
    <t>反映部门（单位）行政事业性国有资产年报数据质量。</t>
  </si>
  <si>
    <t>部门（单位）行政事业性国有资产年报数据完整、准确，核实性问题均能提供有效、真实的说明，且资产账与财务账、资产实体相符的，得2分；否则酌情扣分。</t>
  </si>
  <si>
    <t>资产管理合规性</t>
  </si>
  <si>
    <t xml:space="preserve">资产管理合规
</t>
  </si>
  <si>
    <t>反映部门（单位）资产管理是否合规。</t>
  </si>
  <si>
    <t>1.有无行政事业性国有资产管理内部管理规程；如无，扣0.5分。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</si>
  <si>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请如实提供，如抽查发现不按照实际提供的部门，该二级指标不得分。</t>
  </si>
  <si>
    <t>固定资产利用率</t>
  </si>
  <si>
    <t xml:space="preserve">固定资产利用率大于90%
</t>
  </si>
  <si>
    <t>反映部门（单位）固定资产的使用情况。</t>
  </si>
  <si>
    <t>部门（单位）实际在用固定资产总额与所有固定资产总额的比例。
1.比率≥90%的，得2分；
2.90%＞比率≥75%的，得1分；
3.75%＞比率≥60%的，得0.5分；
4.比率＜60%的，得0分。</t>
  </si>
  <si>
    <t>运行成本</t>
  </si>
  <si>
    <t>经济成本控制情况</t>
  </si>
  <si>
    <t xml:space="preserve">预算编制依据明细，经济成本控制合理
</t>
  </si>
  <si>
    <t>反映部门经济支出分类核算情况，包括对运转成本的控制努力程度和效果、核算精准度和合理性等。</t>
  </si>
  <si>
    <t>1.相关工作预算编制依据较为明确的，得3分；
2.相关工作成本与市场价格、行业标准、其他地市的同类项目相比较为合理的得3分。</t>
  </si>
  <si>
    <t>“三公”经费控制情况</t>
  </si>
  <si>
    <t xml:space="preserve">三公经费实际支出数小于预算安排
</t>
  </si>
  <si>
    <t>反映部门（单位）对“三公”经费的控制效果。</t>
  </si>
  <si>
    <t>“三公”经费实际支出数（按照经济科目计算）≤预算安排的“三公”经费数（按照预算公开金额取数），符合要求的得满分，不符合要求的不得分。</t>
  </si>
  <si>
    <t>合计</t>
  </si>
  <si>
    <t>附表</t>
  </si>
  <si>
    <t>部门整体支出绩效自评指标评分表（无中省资金）</t>
  </si>
  <si>
    <t>附件：</t>
  </si>
  <si>
    <t>韶关市档案馆部门整体支出绩效自评复核评分表（无中省资金）</t>
  </si>
  <si>
    <t>评价指标</t>
  </si>
  <si>
    <t>复核得分</t>
  </si>
  <si>
    <t>评分说明</t>
  </si>
  <si>
    <t>自评得分</t>
  </si>
  <si>
    <t>名称</t>
  </si>
  <si>
    <t>权重（%）</t>
  </si>
  <si>
    <t>1.首先根据绩效目标表(年初目标值/实际完成值)计算指标完成率。按完成率计分，并设置及格门槛：
完成率60%以下为不及格，不得分；
完成率为60%-100%的,得分=完成率×本指标分值：
完成率100-150%的,得满分;
完成率高于150%的，得一半分。
2.再计算本评价指标的综合得分=各产出指标得分合计÷产出指标个数。
3.如未报整体绩效目标，此项自评不得分。</t>
  </si>
  <si>
    <t>根据提供的佐证资料，项目的产出覆盖了部门整体的产出指标，本次选取覆盖了全部重点工作任务的10个项目41个产出指标完成情况做为评分依据。1）档案接收、征集及整理项目成本控制指标为预算13万元，实际支出2.31万元，占预算的18%，不得分；2）重点项目抢救保护项目时效指标为每周完成100页档案修复，市档案馆未提供每周修复台账，不得分；3）红色档案资源保护项目成本指标为调研成本预算5万元，实际支出1.73万元，占预算的34.6%，不得分；4）市档案馆新馆建设项目时效指标为时效性，但未明确时效性是项目形象进度还是工程款支付进度，项目2022年9月20日已竣工验收，竣工财务验收未完成、造价审核未完成，进度款未按时支付，项目资料未送财审，按完成率60%，得12分；5）市档案馆馆藏档案扫描数字化项目（第六期）时效性指标为是否按时完成，该指标未明确时间，招标公告要求2023年9月30日完成并通过验收，实际延期至2023年12月18日验收，得12分；6）市档案馆新馆建设项目成本指标为购置档案专用设备成本控制预算500万元，实际支出489.49万元，占预算的97.9%，得19.58分;7)档案资政编研与宣传开发项目成本指标，预算为2万元，实际支出1.97万元，占预算的98.5%，得19.7分；8）韶关市档案馆大院物业管理服务数量指标为聘请保安数量＞4人，实际为10人，完成率250%，得10分；9）市领导公务活动声像档案采集、归档及利用，制作相册数64本，完成率266%，得10分；10）其他32个指标均得20分。本指标得分=41个产出指标平均分=（3*0+2*12+1*19.58+1*19.7+2*10+32*20）/41=723.28/41=17.64分。</t>
  </si>
  <si>
    <t>1.首先计算绩效目标表中各项效益指标得分。按完成率计分，并设置及格门槛：
完成率60%以下为不及格，不得分；
完成率为60%-100%的,得分=完成率×本指标分值；
完成率100-150%的,得满分;
完成率高于150%的，得一半分。
2.再计算本指标的综合得分=各产出指标得分合计÷产出指标个数。
3.非量化效益指标的得分需提供详细的书面评分依据。评分采取评级方式评分，优≧90,良[80,90), 中[70,80),达标[60,70),不达标≦60。
4.如未报整体绩效目标，此项自评不得分。</t>
  </si>
  <si>
    <t>根据提供的佐证资料，项目的效益覆盖了部门整体的效益指标，本次选取覆盖了全部重点工作任务的10个项目19个效益指标完成情况做为评分依据。1）馆藏档案资料接收、征集及整理效益指标为采取各种形式开发档案资源， 增加馆藏资料量。市档案馆只以传统形式接收各单位档案，按完成率60%，得12分；2）红色资源保护项目效益指标为采取各种形式开发档案资源， 增加馆藏资料量。市档案馆只以传统形式及亲自前往调研形式，按完成率60%，得12分；3）档案资政编研与宣传开发效益所设置两个效益指标分别为扩大社会影响力和凸显档案资政功能，但市档案馆所做工作资政功能较弱，宣传开发力度不够，按完成率60%，该两个指标各得12分；4）市领导公务活动声像档案采集、归档及利用项目所设置两个效益指标分别为可否可为经济部门提供利用和是否便于群众利用，该项目资料仅为经济部门和群众提供有限度的利用，按完成率80%计分，该两个指标各得16分；5）其他13个指标均得20分。本指标得分=19个效益指标平均分=（4*12+2*16+13*20）/19=17.89分。</t>
  </si>
  <si>
    <t>入库项目，指部门预算二级项目。
检查部门申请新增预算项目是否按要求的范围开展绩效评估，是否按规定程序和内容开展工作，评分采用扣分法，。
1.应评估项目超过3个的，有1项没有开展评估，扣1分。
2.应评估项目3个以内的，有1项没有开展评估，即不得分。</t>
  </si>
  <si>
    <t>韶关市档案馆无应评估入库项目，本指标不扣分。</t>
  </si>
  <si>
    <t>预算
执行</t>
  </si>
  <si>
    <t>1.本指标综合得分=(1-预算调剂发生率)×分值×60%+(1-年中追加资金占比率) ×分值×40%。
2.预算调剂发生率，考核预算执行过程中，非因中央和省委省政府政策调整或发生自然灾害等不可抗力因素，部门要求调剂预算资金情况，包括预算科目、级次、项目调剂。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</si>
  <si>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部门当年无预算调剂、无年中追加资金，本指标得满分。</t>
  </si>
  <si>
    <t>支出范围、程序、用途、核算应符合国家财经法规和财务管理制度及有关专项资金管理办法的规定，具体根据审计(以部门预算审计和专项审计为主)和财会监督意见采取扣分法评分：
1.明确指出问题和处理意见的，并限期整改的,1项扣0.5分;
2.未明确处理意见，属于因主管部门制度设计缺陷或失职等造成资金套取、冒领、挪用的, 1项扣0.5分;
3.连续两年对因业务主管部门责任引发的同一问题提出意见，或主管部门未落实相关审计和财会监督整改意见的，1项扣1分。
根据上述扣分情况扣完为止，审计提出的资产管理、采购等合规性在相应指标扣分，在此项指标不重复扣分。</t>
  </si>
  <si>
    <t>部门未被审计(以部门预算审计和专项审计为主)和财会监督出具意见，本指标不扣分。</t>
  </si>
  <si>
    <t xml:space="preserve">信息公开   </t>
  </si>
  <si>
    <t>预算、决算公开合规性各占50%，对未公开预算或决算的非涉密部门，得0分。已公开部门预决算的，分别从及时性(10%)、规范性(40%) 2个方面考核：一是非涉密部门在财政部门批复本部门预决算后，20日内向社会公开的得10%分值，未及时公开的得0分。二是根据公开规范性检查指标计算得分，即：公开工作合规指标数量÷检查指标数量×40%分值。</t>
  </si>
  <si>
    <t>在财政部门批复本部门预决算后，20日内向社会公开部门预决算，本指标得满分。</t>
  </si>
  <si>
    <t>绩效目标未公开，绩效自评资料随决算一起公开。本指标得0.5分。</t>
  </si>
  <si>
    <t>1.部门出台对本级使用资金管理制度明确绩效要求的，得满分，否则不得分。绩效要求应包含绩效目标管理、绩效运行监控、绩效评价管理和评价结果应用等方面。2.部门出台制度，明确机关各处室、机关与下属单位的绩效职责分工要求的，得满分，否则不得分。
3.制度形式可以为专门规定，也可以是综合制度。内容有缺漏的，酌情扣分。以上两项得分各占50%，算出本指标综合得分。</t>
  </si>
  <si>
    <t>部门出台了《韶关市档案馆预算绩效管理制度》，内容涵盖绩效目标管理、绩效运行监控、绩效评价管理和评价结果应用等方面，已明确各业务科室绩效管理职责。本指标得满分。</t>
  </si>
  <si>
    <t>1、绩效指标设置不够合理。
一是指标设置不能反映履职的主要内容。市档案馆年初申报的产出指标仅设置了韶关市档案馆新馆物业管理服务的次数、质量、及时性和服务成本，把单个年度重点工作任务直接用来作为部门整体绩效指标，指标缺乏整体性，对于档案馆正常运行、档案接收、整理、编研、异地异质备份、馆藏档案解密、档案查阅利用等工作内容未有体现。
二是指标设置不够清晰，个别指标无法量化衡量。市档案馆年初申报的效益指标中社会效益指标下所设三级指标为韶关市档案馆新馆环境，该指标设置笼统，缺乏具体可量化数值或者分级分档加权计分的形式表述指标值可达到的程度，难以衡量所产生的社会效益。
三是项目目标设置不够明确。市档案馆新馆建设项目，时效指标下设项目时效性设置指标为“按计划如期进行”，未能明确该计划是什么计划，是资金支付计划还是项目工程进度计划或者其他计划。市档案馆档案安全保管与查阅利用项目，产出指标下设数量指标群众查阅档案次数，未明确全年来馆查阅档案人次。
四是个别指标值设置过低或过高。市档案馆档案接收、征集及整理成本控制，设置为不高于13万，实际为2.31万，使用率18%（2.31÷13），市档案馆大院物业管理服务聘请保安数量为＞4人，实际为10人。高出指标设置150%（6÷4）。
部门整体预算绩效目标和项目绩效目标编报质量酌情扣2.5分。
2.部门自评复核等级为良，扣1分。
3.部门无重点评价，不扣分。</t>
  </si>
  <si>
    <t>采购意向100%公开的得满分，否则不得分</t>
  </si>
  <si>
    <t>采购意向100%公开，本项得满分。</t>
  </si>
  <si>
    <t>采购意向公开时限， 原则不得晚于采购活动开始前30日。纳入部门预算支出范围的采购项目，预算单位应当在部门预算批复后40日内，在政府采购系统填报采购意向要素，各主管预算部门通过政府采购系统汇总本部门、本系统所有预算单位的采购意向(涉密信息除外)后，在部门预算批复后60日内予以公开。符合规定的，得满分，否则不得分。</t>
  </si>
  <si>
    <t>2023年仅涉及一笔采购意向公开，公开时限不晚于采购活动开始前30日。符合规定，得满分。</t>
  </si>
  <si>
    <t>部门已建立政府采购内部控制管理制度并报财政部门备案，本指标得1分。</t>
  </si>
  <si>
    <t>无采购投诉处理，本指标不扣分。</t>
  </si>
  <si>
    <t>1.预算单位与中标、成交供应商应当在中标、成交通知书发出之日起三十日内，按照采购文件确定的事项签订政府采购合同。
2.合同签订及时率=在规定时限内签订合同项目数/总项目数。
合同签订及时率=100%，得3分；
90%≤合同签订及时率&lt;100%,得2分;
80%≤合同签订及时率&lt;90%,得1分;
合同签订及时率&lt;80%，不得分。</t>
  </si>
  <si>
    <t>1.预算单位与中标、成交供应商在中标、成交通知书发出之日起三十日内，按照采购文件确定的事项签订政府采购合同。
2.合同签订及时率=在规定时限内签订合同项目数/总项目数=18/18*100%=100%。
合同签订及时率=100%，得3分。</t>
  </si>
  <si>
    <t>合同备案公开，自合同签订之日起2个工作日内在“广东省政府采购网”备案公开，符合规定的得满分，否则不得分。</t>
  </si>
  <si>
    <t>合同备案公开18项，有2项自合同签订之日起未在2个工作日内在“广东省政府采购网”备案公开，本指标不得分。</t>
  </si>
  <si>
    <t>按照《政府采购促进中小企业发展管理办法》要求为中小企业预留采购份额。数值=（实际面向中小企业采购金额合计数/预算编制时部门预留金额合计数）×100%。评分=数值×分值。</t>
  </si>
  <si>
    <t>已按照《政府采购促进中小企业发展管理办法》要求为中小企业预留采购份额，数值=64.948万/64.948万*100%=100%，本指标得1分。</t>
  </si>
  <si>
    <t>符合标准的，得2分，发现一项(类)不符的，扣1分，扣完为止。</t>
  </si>
  <si>
    <t>未发现不符合标准的资产配置，本指标不扣分。</t>
  </si>
  <si>
    <t>检查处置收益和租金上缴是否及时(高校可自留的资金除外)。存在长期(超过3个月)未上缴的，每1笔扣0.5分，扣完为止。</t>
  </si>
  <si>
    <t>不存在长期(超过3个月)未上缴的处置收益和租金上缴，本指标不扣分。</t>
  </si>
  <si>
    <t>2023年12月14日已进行盘点，但未全部盘点，本指标得0.5分。</t>
  </si>
  <si>
    <t>部门(单位) 行政事业性国有资产年报数据完整、准确，核实性问题均能提供有效、真实的说明，且资产账与财务账、资产实体相符的，得2分；否则酌情扣分。</t>
  </si>
  <si>
    <t>新建档案馆未在竣工验收合格后1年内，办理财务竣工决算，资产入账价值不是竣工财务决算数值。除此之外部门(单位) 行政事业性国有资产年报数据完整、准确，核实性问题均能提供有效、真实的说明，且资产账与财务账、资产实体相符，本指标得1.7分。</t>
  </si>
  <si>
    <t>1.有无行政事业性国有资产管理内部管理规程: 如无, 扣0.5分。
2.是否按《行政单位国有资产管理暂行办法》《事业单位国有资产管理暂行办法》等制度要求执行有关规定；如否，扣0.5分。
3.出租、出借、处置国有资产是否规范；如否,扣0.5分。
4.在各类巡视、审计、监督检查工作中如发现资产管理存在问题的，每发现1次扣0.5分,扣完为止。</t>
  </si>
  <si>
    <t>1.有行政事业性国有资产管理内部管理规程，本指标不扣分。
2.未按《行政事业性国有资产管理条例》（国务院令第738号）要求，对2022年9月20日已竣工验收韶关市档案馆新馆在1年内办理竣工财务决算，扣0.5分。
3.出租、出借、处置国有资产规范，本指标不扣分。
4.未有各类巡视、审计、监督检查工作，本指标不扣分。</t>
  </si>
  <si>
    <t>部门(单位)实际在用固定资产总额与所有固定资产总额的比例。
1.比率≥90%的,得2分;
2.90%&gt;比率≥75%的, 得1分;
3.75%&gt;比率≥60%的, 得0.5分;
4.比率&lt;60%的, 得0分。</t>
  </si>
  <si>
    <t>部门(单位)实际在用固定资产总额与所有固定资产总额的比例为100%，本指标不扣分。</t>
  </si>
  <si>
    <t>1.相关工作预算编制依据较为明确的，得3分;
2.相关工作成本与市场价格、行业标准、其他地市的同类项目相比较为合理的得3分。</t>
  </si>
  <si>
    <t>1、预算编制依据不够明确，预决算偏差较大,项目1）市档案馆馆藏档案资料接收、征集及整理项目结余7万元；2）红色资源保护项目结余3.27万元；3）2023年领导干部带头招商工作经费结余2.86万元。酌情扣1分，得2分。2.相关工作成本与市场价格、行业标准、其他地市的同类项目相比较为合理，得3分。</t>
  </si>
  <si>
    <t>“三公”经费实际支出数(按照经济科目计算)≤预算安排的“三公”经费数(按照预算公开金额取数)，符合要求的得满分，不符合要求的不得分。</t>
  </si>
  <si>
    <t>“三公”经费实际支出数27.38万元(按照经济科目计算)≤预算安排的“三公”经费数30.5万元(按照预算公开金额取数)，符合要求，得满分。</t>
  </si>
  <si>
    <t>绩效评价结果分为优、良、中、低、差五个等级，其中90分及以上为优，80～90分为良，70～80分为中，60～70分为低，60分以下为差。</t>
  </si>
  <si>
    <t>绩效评价结果等级为“良”</t>
  </si>
  <si>
    <t>附表2</t>
  </si>
  <si>
    <t>年度：</t>
  </si>
  <si>
    <t>2023年</t>
  </si>
  <si>
    <t>单位基本情况</t>
  </si>
  <si>
    <t>自动获取（数财平台-预算编制）</t>
  </si>
  <si>
    <t>(编制总数)合计：19 行政(参公) 编制数小计：19  公益一类编制数小计：0 公益二类编制数小计：0</t>
  </si>
  <si>
    <t>(实有总数)合计：18 行政(参公) 实有数小计：18 公益一类实有数小计：0 公益二类实有数小计：0</t>
  </si>
  <si>
    <t>年度
总目标</t>
  </si>
  <si>
    <t>1.任务1 名称：韶关市档案馆馆库水电费；实施主要内容：韶关市档案馆新馆大楼正常运行所需水电费；期望达到目标：保证韶关市档案馆新馆正常运行办公。</t>
  </si>
  <si>
    <t>完成情况</t>
  </si>
  <si>
    <t>1.任务1:已完成。</t>
  </si>
  <si>
    <t>2.任务2 名称：韶关市档案馆大院物业管理服务；实施主要内容：聘请专业物业公司对韶关市档案馆大院进行管理，包括安保、清洁等；期望达到的目标：韶关市档案馆物业管理服务达标，保证档案馆各项工作顺利进行。</t>
  </si>
  <si>
    <t>2.任务2:已完成。</t>
  </si>
  <si>
    <t>3.任务3 ：市档案馆馆藏档案数字化项目第六期一完成约10万页建国后档案扫描、22万页民国档案扫描。</t>
  </si>
  <si>
    <t>3.任务3:已完成。</t>
  </si>
  <si>
    <t>4.任务4：红色档案资源收集和保护一开展对红色档案资源收集和保护的调研，并对档案实体复制、修复、保护。</t>
  </si>
  <si>
    <t>4.任务4:已完成。</t>
  </si>
  <si>
    <t>总预
算
(万
元)</t>
  </si>
  <si>
    <t>指标评分表</t>
  </si>
  <si>
    <t>财政提供数据分值</t>
  </si>
  <si>
    <t>参考佐证材料
(说明：本栏佐证材
料供，部门只要能证
明对应指标即可，不
用全部提供。)</t>
  </si>
  <si>
    <t>得分/自评分选择项：
1、自动取数2、手动取数(每项指标必须上传佐证材料)</t>
  </si>
  <si>
    <t>100%
完成年
初预算
产出指
标</t>
  </si>
  <si>
    <t>1.首先根据绩效目标表(年初目标值/实际完成值)计算指标完成率。按完成率计分，并设置及格门槛：
完成率60%以下为不及格， 不得分；
完成率为60%-100%的, 得分=完成率×本指标分值：
完成率100-150%的,得满分;
完成率高于150%的，得一半分。
2.再计算本评价指标的综合得分=各产出指标得分合计÷产出指标个数。
3.如未报整体绩效目标， 此项自评不得分
。</t>
  </si>
  <si>
    <t>部门自
行列表
统计，
并提供
佐证材
料。</t>
  </si>
  <si>
    <t>1.部门整体支出绩效目标申报表、年度工作计划等能够佐证目标具体要求的文件和材料。特别是绩效目标以百分比形式呈现的，要提供年度计划的任务数量要求。
2.工作总结、工作报告、统计数据、国家和部委考核结果等能够证明各个绩效目标实现情况的文件和材料;
3.人大、审计厅等部门对单位贯彻落实国家重大决策部署情况出具的绩效评价报告、审计报告等。
4.《部门整体支出绩效指标完成情况表》(见附件)</t>
  </si>
  <si>
    <t>手动填写</t>
  </si>
  <si>
    <t>100%
完成年
初预算
效益指
标</t>
  </si>
  <si>
    <t>1.首先计算绩效目标表中各项效益指标得分。按完成率计分，并设置及格门槛：
完成率60%以下为不及格，不得分；
完成率为60%-100%的, 得分=完成率×本指标分值；
完成率100-150%的,得满分;
完成率高于150%的，得一半分。
2.再计算本指标的综合得分=各产出指标得分合计÷产出指标个数。
3.非量化效益指标的得分需提供详细的书面评分依据。评分采取评级方式评分，优≧90,良[80,90), 中[70,80),达标[60,70),不达标≦60。
4.如未报整体绩效目标， 此项自评不得分
。</t>
  </si>
  <si>
    <t>得分/自评分选择项：
1、自动取数
2、手动取数
(每项指标必
须上传佐证材
料)</t>
  </si>
  <si>
    <t>本年度我馆无需开展事前绩效评估的新增项目</t>
  </si>
  <si>
    <t>入库项目，指部门预算二级项目。
检查部门申请新增预算项目是否按要求的范围开展绩效评估，是否按规定程序和内容开展工作，评分采用扣分法，。
1.应评估项目超过3个的， 有1项没有开展评估，扣1分。
2.应评估项目3个以内的， 有1项没有开展评估，即不得分。</t>
  </si>
  <si>
    <t>部门自
行统
计, 提
供佐证
材料。</t>
  </si>
  <si>
    <t>1.事前绩效评估报告;
2.专家评审意见。</t>
  </si>
  <si>
    <t>本年度我馆无预算调剂、年中追加资金情况</t>
  </si>
  <si>
    <t>反映部门预算的调剂、年中追加资金情况
。</t>
  </si>
  <si>
    <t>1.本指标综合得分=(1-预算调剂发生率)×分值×60%+(1-年中追加资金占比率) ×分值×40%。
2.预算调剂发生率， 考核预算执行过程中，非因中央和省委省政府政策调整或发生自然灾害等不可抗力因素，部门要求调剂预算资金情况，包括预算科目、级次、项目调剂。
3.年中追加资金占比率， 考核非因新出台的统一政策(如年中增人增编经费、中央追加资金、非本部门主管的专项资金)，当年度年中追加资金占比情况。
4.各基础数据与机关绩效考核口径一致。</t>
  </si>
  <si>
    <t>如对省财政厅提供数据存在异议，请提供相关作证材料。</t>
  </si>
  <si>
    <t>我馆支出范围、程序、用途、核算均合法相应规定</t>
  </si>
  <si>
    <t>反映部门(单位)财务管理的规范性</t>
  </si>
  <si>
    <t>支出范围、程序、用途、核算应符合国家财经法规和财务管理制度及有关专项资金管理办法的规定，具体根据审计(以部门预算审计和专项审计为主) 和财会监督意见采取扣分法评分：
1.明确指出问题和处理意见的， 并限期整改的, 1项扣0.5分;
2.未明确处理意见，属于因主管部门制度设计缺陷或失职等造成资金套取、冒领、挪用的, 1项扣0.5分;
3.连续两年对因业务主管部门责任引发的同一问题提出意见，或主管部门未落实相关审计和财会监督整改意见的，1项扣1分
。
根据上述扣分情况扣完为止，审计提出的资产管理、采购等合规性在相应指标扣</t>
  </si>
  <si>
    <t>部门自
行统
计，提
供佐证
材料。</t>
  </si>
  <si>
    <t>1.审计监督等部门的审计、检查结果；
2.整改报告、整改情况说明：
3.单位制定的内部管理制度。</t>
  </si>
  <si>
    <t>按规定进行预决算公开</t>
  </si>
  <si>
    <t>反映部门(单位)预算决算公开执行的到位情况</t>
  </si>
  <si>
    <t>预算、决算公开合规性各占50%，对未公开预算或决算的非涉密部门，得0分。已公开部门预决算的，分别从及时性(10%)、规范性(40%) 2个方面考核： 一是非涉密部门在财政部门批复本部门预决算后， 20日内向社会公开的得10%分值，未及时公开的得0分。二是根据公开规范性检查指标计算得分，即： 公开工作合规指标数量÷检查指标数量×40%分值。</t>
  </si>
  <si>
    <t>如对省财政厅提供数据存在异议， 请提供相关作证材料。</t>
  </si>
  <si>
    <t>市财政
局尚未
发布
2023年
决算公
开通知</t>
  </si>
  <si>
    <t>市财政
局尚未
发布
2023
年决算
公开通
知</t>
  </si>
  <si>
    <t>反映部门(单位)绩效信息公开执行到位情况</t>
  </si>
  <si>
    <t>指绩效目标、绩效自评资料按规定在单位网站公开情况。
1.绩效目标在规定时间公开的， 得满分，否则不得分；
2.绩效自评资料在规定时间公开的， 得满分，否则不得分。
3.目标公开情况和自评资料公开情况得分各占50%，计算出本指标的综合得分。</t>
  </si>
  <si>
    <t>我馆资金管理制度明确绩效要求</t>
  </si>
  <si>
    <t>1部门出台对本级使用资金管理制度明确绩效要求的， 得满分， 否则不得分。绩效要求应包含绩效目标管理、绩效运行监控、绩效评价管理和评价结果应用等方面。2.部门出台制度，明确机关各处室、机关与下属单位的绩效职责分工要求的， 得满分，否则不得分。
3.制度形式可以为专门规定，也可以是综合制度。内容有缺漏的，酌情扣分。以上两项得分各占50%，算出本指标综合得分
学</t>
  </si>
  <si>
    <t>1.部门(单位)在绩效目标管理、事前绩效评估、绩效监控、绩效评价、绩效结果应用等方面独立制定的管理办法：
2.按照全面预算绩效管理要求， 在部门(单位) 内部管理制度或专项资金管理办法中增加与绩效管理有关内容的， 提供该制度或办法。(去年已提供过的制度文件不用再提供， 备注清楚即可)</t>
  </si>
  <si>
    <t>部门整体预算绩效目标和项目绩效目标编报合规</t>
  </si>
  <si>
    <t>1.根据评价部门整体预算绩效目标和项目绩效目标编报质量评分。
2.根据部门自评复核等级情况评分。
3.部门对重点评价意见的整改情况反馈，未及时反馈的， 一项扣2分；纳入重点监控范围的资金，如未按要求整改， 1次扣1分。
4.以上3项得分按分别占40%、40%和20%权重，计算出本指标的综合得分。</t>
  </si>
  <si>
    <t>采购意
向
100%
公开</t>
  </si>
  <si>
    <t>后ath 识的咨询</t>
  </si>
  <si>
    <t>如对省财政厅提供数据存在异议，请提供相关佐证材料。</t>
  </si>
  <si>
    <t>采购意向公开完整及时</t>
  </si>
  <si>
    <t>反吹不则忌博公开完整性、及时性情况。</t>
  </si>
  <si>
    <t>采购意向公开时限， 原则不得晚于采购活动开始前30日。纳入部门预算支出范围的采购项目，预算单位应当在部门预算批复后40日内，在政府采购系统填报采购意向要素， 各主管预算部门通过政府采购系统汇总本部门、本系统所有预算单位的采购意向(涉密信息除外)后，在部门预算批复后60日内予以公开。符合规定的，得满分，否则不得分。</t>
  </si>
  <si>
    <t>已建立政府采购内部管理制度</t>
  </si>
  <si>
    <t>反映部门政府采购内部控制管理制度建设情况。</t>
  </si>
  <si>
    <t>反映部门政府
采购活动合法
合规性情况。</t>
  </si>
  <si>
    <t>采购合同签订及时</t>
  </si>
  <si>
    <t>1.预算单位与中标、成交供应商应当在中标、成交通知书发出之日起三十日内，按照采购文件确定的事项签订政府采购合同
。
2.合同签订及时率=在规定时限内签订合同项目数/总项目数。
合同签订及时率=100%，得3分；
90%≤合同签订及时率&lt;100%,得2分;
80%≤合同签订及时率&lt;90%,得1分;
合同签订及时率&lt;80%，不得分。</t>
  </si>
  <si>
    <t>采购合同备案及时</t>
  </si>
  <si>
    <t>如对省财政厅提供数据存在异议， 请提供相关佐证材料。</t>
  </si>
  <si>
    <t>办公室面积和办公设备配置按规定标准</t>
  </si>
  <si>
    <t>反映单位办公室面积和办公设备配置是否超过规定标准
。</t>
  </si>
  <si>
    <t>1.年度行政事业性国有资产报表及报告(本级):
2.资产处置的相关资料。</t>
  </si>
  <si>
    <t>资产处置收益上缴及时</t>
  </si>
  <si>
    <t>检查处置收益和租金上缴是否及时(高校可自留的资金除外)。存在长期(超过3个月) 未上缴的，每1笔扣0.5分，扣完为止。</t>
  </si>
  <si>
    <t>1.决算报表——“财决附04表非税收入征缴情况表”；
2.与资产处置收益、租金收缴相关的会计核算明细账页或记账凭证。</t>
  </si>
  <si>
    <t>已开展资产盘点</t>
  </si>
  <si>
    <t>每年进行一次资产盘点，并完成结果处理的， 得1分。未进行盘点的，不得分。</t>
  </si>
  <si>
    <t>1.资产盘点通知、盘点报告；
2.盘点结果处理情况相关材料。</t>
  </si>
  <si>
    <t>按规定编报资产年报</t>
  </si>
  <si>
    <t>反映部门(单位)行政事业性国有资产年报数据质量。</t>
  </si>
  <si>
    <t>部门(单位) 行政事业性国有资产年报数据完整、准确，核实性问题均能提供有效、真实的说明，且资产账与财务账、资产实体相符的， 得2分； 否则酌情扣分。</t>
  </si>
  <si>
    <t>资产管理合规</t>
  </si>
  <si>
    <t>反映部门(单位)资产管理是否合规。</t>
  </si>
  <si>
    <t>1.有无行政事业性国有资产管理内部管理规程: 如无, 扣0.5分。
2.是否按《行政单位国有资产管理暂行办法》《事业单位国有资产管理暂行办法》等制度要求执行有关规定；如否， 扣0.5分。
3.出租、出借、处置国有资产是否规范；如否,扣0.5分。
4.在各类巡视、审计、监督检查工作中如发现资产管理存在问题的，每发现1次扣0.5分,扣完为止。</t>
  </si>
  <si>
    <t>1.本单位的资产管理相关制度。(去年已提供过的制度文件不用再提供，备注清楚即可。)
2.提供巡视、审计、监督检查结果。</t>
  </si>
  <si>
    <t>请如实
提供，
如抽查
发现不
按照实
际提供
的部
门，该
二级指
标不得
分。</t>
  </si>
  <si>
    <t>固定资产利用率大于90%</t>
  </si>
  <si>
    <t>反映部门(单位)固定资产的使用情况。</t>
  </si>
  <si>
    <t>预算编
制依据
明细，
经济成
本控制
合理</t>
  </si>
  <si>
    <t>1.相关工作预算编制依据较为明确的， 得3分;
2.相关工作成本与市场价格、行业标准、其他地市的同类项目相比较为合理的得3分。</t>
  </si>
  <si>
    <t>三公经费实际支出数小于预算安排</t>
  </si>
  <si>
    <t>反映部门(单位) 对“三公”经费的控制效果。</t>
  </si>
  <si>
    <t>项  目</t>
  </si>
  <si>
    <t>2022年</t>
  </si>
  <si>
    <t>2023年比2022年增加</t>
  </si>
  <si>
    <t>金额</t>
  </si>
  <si>
    <t>百分比</t>
  </si>
  <si>
    <t>预算收入</t>
  </si>
  <si>
    <t>财政拨款收入</t>
  </si>
  <si>
    <t>预算支出</t>
  </si>
  <si>
    <t>小计</t>
  </si>
  <si>
    <t>决算收入</t>
  </si>
  <si>
    <t>序号</t>
  </si>
  <si>
    <t>合同备案编号</t>
  </si>
  <si>
    <t>备案日期</t>
  </si>
  <si>
    <t>项目编号</t>
  </si>
  <si>
    <t>采购合同名称</t>
  </si>
  <si>
    <t>中标公告发布日期</t>
  </si>
  <si>
    <t>采购合同签订日期</t>
  </si>
  <si>
    <t>440201-2023-00910-001</t>
  </si>
  <si>
    <t>SG23GZ007</t>
  </si>
  <si>
    <t>韶关市档案馆2023年物业管理服务项目</t>
  </si>
  <si>
    <t>440201-2023-01000-001</t>
  </si>
  <si>
    <t>DDYJ-2023-784113</t>
  </si>
  <si>
    <t>韶关市档案馆印刷服务定点议价采购合同</t>
  </si>
  <si>
    <t>项目名称</t>
  </si>
  <si>
    <t>年初预算数</t>
  </si>
  <si>
    <t>调整后预算数</t>
  </si>
  <si>
    <t>决算数</t>
  </si>
  <si>
    <t>预决算差额</t>
  </si>
  <si>
    <t>比例</t>
  </si>
  <si>
    <t>一、</t>
  </si>
  <si>
    <t>收入</t>
  </si>
  <si>
    <t>（一）</t>
  </si>
  <si>
    <t>一般公共预算财政拨款收入</t>
  </si>
  <si>
    <t>本年收入合计</t>
  </si>
  <si>
    <t>二、</t>
  </si>
  <si>
    <t>支出</t>
  </si>
  <si>
    <t>人员经费</t>
  </si>
  <si>
    <t>公用经费</t>
  </si>
  <si>
    <t>（二）</t>
  </si>
  <si>
    <t>档案资政编研与宣传开发</t>
  </si>
  <si>
    <t>档案安全保管与查阅利用</t>
  </si>
  <si>
    <t>重要档案数据异地异质备份</t>
  </si>
  <si>
    <t>市领导公务活动声像档案采集、归档及利用</t>
  </si>
  <si>
    <t>市档案馆馆藏档案扫描数字化项目（第六期）</t>
  </si>
  <si>
    <t>馆藏档案资料接收、征集及整理</t>
  </si>
  <si>
    <t>重点档案抢修保护</t>
  </si>
  <si>
    <t>红色资源保护项目</t>
  </si>
  <si>
    <t>市档案馆新馆建设</t>
  </si>
  <si>
    <t>韶关市档案馆大院物业管理服务</t>
  </si>
  <si>
    <t>2022年10-12月韶关市档案馆过渡物业管理服务</t>
  </si>
  <si>
    <t>应急公务用车购置</t>
  </si>
  <si>
    <t>2023年领导干部带头招商工作经费</t>
  </si>
  <si>
    <t>2023年党建活动经费</t>
  </si>
  <si>
    <t>市档案馆搬迁及开办经费</t>
  </si>
  <si>
    <t>本年支出合计</t>
  </si>
  <si>
    <t>已申请未支付</t>
  </si>
  <si>
    <t>增员</t>
  </si>
  <si>
    <t>附表1</t>
  </si>
  <si>
    <t>目标</t>
  </si>
  <si>
    <t>任务</t>
  </si>
  <si>
    <t>实施主要内容</t>
  </si>
  <si>
    <t>韶关市档案馆馆库水电费</t>
  </si>
  <si>
    <t>韶关市档案馆新馆大楼正常运行所需水电费;期望达到目标:保证韶关市档案馆新馆正常运行办公。目标完成情况：已完成，2023年度韶关市档案馆新馆正常运行办公。</t>
  </si>
  <si>
    <t>已完成</t>
  </si>
  <si>
    <t>聘请专业物业公司对韶关市档案馆大院进行管理，包括安保、清洁等;期望达到的目标:韶关市档案馆物业管理服务达标，保证档案馆各项工作顺利进行。目标完成情况：已完成，韶关市档案馆大院物业管理服务质量达标。</t>
  </si>
  <si>
    <t>市档案馆馆藏档案数字化项目第六期</t>
  </si>
  <si>
    <t>完成约10万页建国后档案扫描、22万页民国档案扫描。</t>
  </si>
  <si>
    <t>红色档案资源收集和保护</t>
  </si>
  <si>
    <t>开展对红色档案资源收集和保护的调研，并对档案实体复制、修复、保护。</t>
  </si>
  <si>
    <t>年初申报重点工作任务</t>
  </si>
  <si>
    <t>韶关市档案馆新馆大楼正常运行所需水电费。</t>
  </si>
  <si>
    <t>聘请专业物业公司对韶关市档案馆大院进行管理，包括安保、清洁等。</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</si>
</sst>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176" formatCode="0.0"/>
    <numFmt numFmtId="43" formatCode="_ * #,##0.00_ ;_ * \-#,##0.00_ ;_ * &quot;-&quot;??_ ;_ @_ "/>
  </numFmts>
  <fonts count="41">
    <font>
      <sz val="11"/>
      <color indexed="8"/>
      <name val="宋体"/>
      <charset val="134"/>
      <scheme val="minor"/>
    </font>
    <font>
      <b/>
      <sz val="11"/>
      <color indexed="8"/>
      <name val="宋体"/>
      <charset val="134"/>
      <scheme val="minor"/>
    </font>
    <font>
      <sz val="11"/>
      <color indexed="8"/>
      <name val="宋体"/>
      <charset val="134"/>
      <scheme val="minor"/>
    </font>
    <font>
      <sz val="12"/>
      <color indexed="8"/>
      <name val="宋体"/>
      <charset val="134"/>
      <scheme val="minor"/>
    </font>
    <font>
      <b/>
      <sz val="16"/>
      <color rgb="FF000000"/>
      <name val="宋体"/>
      <charset val="134"/>
      <scheme val="minor"/>
    </font>
    <font>
      <b/>
      <sz val="11"/>
      <name val="宋体"/>
      <charset val="134"/>
      <scheme val="minor"/>
    </font>
    <font>
      <sz val="11"/>
      <color rgb="FF000000"/>
      <name val="宋体"/>
      <charset val="134"/>
      <scheme val="minor"/>
    </font>
    <font>
      <b/>
      <sz val="11"/>
      <color rgb="FF000000"/>
      <name val="宋体"/>
      <charset val="134"/>
      <scheme val="minor"/>
    </font>
    <font>
      <b/>
      <sz val="10"/>
      <color rgb="FF000000"/>
      <name val="宋体"/>
      <charset val="134"/>
      <scheme val="minor"/>
    </font>
    <font>
      <sz val="10"/>
      <color rgb="FF000000"/>
      <name val="宋体"/>
      <charset val="134"/>
      <scheme val="minor"/>
    </font>
    <font>
      <sz val="10"/>
      <color indexed="8"/>
      <name val="宋体"/>
      <charset val="134"/>
      <scheme val="minor"/>
    </font>
    <font>
      <b/>
      <sz val="10"/>
      <color indexed="8"/>
      <name val="宋体"/>
      <charset val="134"/>
      <scheme val="minor"/>
    </font>
    <font>
      <sz val="11"/>
      <color indexed="8"/>
      <name val="楷体"/>
      <charset val="134"/>
    </font>
    <font>
      <b/>
      <sz val="11"/>
      <color indexed="8"/>
      <name val="楷体"/>
      <charset val="134"/>
    </font>
    <font>
      <sz val="10.5"/>
      <color indexed="8"/>
      <name val="宋体"/>
      <charset val="134"/>
    </font>
    <font>
      <sz val="10"/>
      <color indexed="8"/>
      <name val="Times New Roman"/>
      <charset val="134"/>
    </font>
    <font>
      <b/>
      <sz val="14"/>
      <color rgb="FF000000"/>
      <name val="宋体"/>
      <charset val="134"/>
    </font>
    <font>
      <sz val="11"/>
      <color rgb="FF000000"/>
      <name val="宋体"/>
      <charset val="134"/>
    </font>
    <font>
      <sz val="9"/>
      <color rgb="FF000000"/>
      <name val="宋体"/>
      <charset val="134"/>
    </font>
    <font>
      <sz val="12"/>
      <color indexed="8"/>
      <name val="方正黑体_GBK"/>
      <charset val="134"/>
    </font>
    <font>
      <sz val="11"/>
      <name val="宋体"/>
      <charset val="134"/>
      <scheme val="minor"/>
    </font>
    <font>
      <b/>
      <sz val="11"/>
      <color theme="3"/>
      <name val="宋体"/>
      <charset val="134"/>
      <scheme val="minor"/>
    </font>
    <font>
      <sz val="11"/>
      <color theme="1"/>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i/>
      <sz val="11"/>
      <color rgb="FF7F7F7F"/>
      <name val="宋体"/>
      <charset val="0"/>
      <scheme val="minor"/>
    </font>
    <font>
      <b/>
      <sz val="15"/>
      <color theme="3"/>
      <name val="宋体"/>
      <charset val="134"/>
      <scheme val="minor"/>
    </font>
    <font>
      <sz val="11"/>
      <color rgb="FFFA7D00"/>
      <name val="宋体"/>
      <charset val="0"/>
      <scheme val="minor"/>
    </font>
    <font>
      <u/>
      <sz val="11"/>
      <color rgb="FF0000FF"/>
      <name val="宋体"/>
      <charset val="0"/>
      <scheme val="minor"/>
    </font>
    <font>
      <b/>
      <sz val="11"/>
      <color rgb="FF3F3F3F"/>
      <name val="宋体"/>
      <charset val="0"/>
      <scheme val="minor"/>
    </font>
    <font>
      <b/>
      <sz val="11"/>
      <color rgb="FFFFFFFF"/>
      <name val="宋体"/>
      <charset val="0"/>
      <scheme val="minor"/>
    </font>
    <font>
      <b/>
      <sz val="11"/>
      <color theme="1"/>
      <name val="宋体"/>
      <charset val="0"/>
      <scheme val="minor"/>
    </font>
    <font>
      <sz val="11"/>
      <color rgb="FF9C6500"/>
      <name val="宋体"/>
      <charset val="0"/>
      <scheme val="minor"/>
    </font>
    <font>
      <sz val="11"/>
      <color rgb="FF006100"/>
      <name val="宋体"/>
      <charset val="0"/>
      <scheme val="minor"/>
    </font>
    <font>
      <b/>
      <sz val="13"/>
      <color theme="3"/>
      <name val="宋体"/>
      <charset val="134"/>
      <scheme val="minor"/>
    </font>
    <font>
      <b/>
      <sz val="11"/>
      <color rgb="FFFA7D00"/>
      <name val="宋体"/>
      <charset val="0"/>
      <scheme val="minor"/>
    </font>
    <font>
      <sz val="11"/>
      <color rgb="FFFF0000"/>
      <name val="宋体"/>
      <charset val="0"/>
      <scheme val="minor"/>
    </font>
    <font>
      <b/>
      <sz val="18"/>
      <color theme="3"/>
      <name val="宋体"/>
      <charset val="134"/>
      <scheme val="minor"/>
    </font>
    <font>
      <u/>
      <sz val="11"/>
      <color rgb="FF800080"/>
      <name val="宋体"/>
      <charset val="0"/>
      <scheme val="minor"/>
    </font>
    <font>
      <sz val="11"/>
      <color rgb="FF9C0006"/>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8" tint="0.599993896298105"/>
        <bgColor indexed="64"/>
      </patternFill>
    </fill>
    <fill>
      <patternFill patternType="solid">
        <fgColor theme="8"/>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rgb="FFFFCC99"/>
        <bgColor indexed="64"/>
      </patternFill>
    </fill>
    <fill>
      <patternFill patternType="solid">
        <fgColor theme="5"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rgb="FFFFEB9C"/>
        <bgColor indexed="64"/>
      </patternFill>
    </fill>
    <fill>
      <patternFill patternType="solid">
        <fgColor rgb="FFC6EFCE"/>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6"/>
        <bgColor indexed="64"/>
      </patternFill>
    </fill>
    <fill>
      <patternFill patternType="solid">
        <fgColor theme="6"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rgb="FFFFC7CE"/>
        <bgColor indexed="64"/>
      </patternFill>
    </fill>
    <fill>
      <patternFill patternType="solid">
        <fgColor theme="9" tint="0.599993896298105"/>
        <bgColor indexed="64"/>
      </patternFill>
    </fill>
  </fills>
  <borders count="2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000000"/>
      </left>
      <right/>
      <top/>
      <bottom style="thin">
        <color auto="true"/>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0" fontId="23" fillId="6" borderId="0" applyNumberFormat="false" applyBorder="false" applyAlignment="false" applyProtection="false">
      <alignment vertical="center"/>
    </xf>
    <xf numFmtId="0" fontId="22" fillId="32" borderId="0" applyNumberFormat="false" applyBorder="false" applyAlignment="false" applyProtection="false">
      <alignment vertical="center"/>
    </xf>
    <xf numFmtId="0" fontId="23" fillId="31" borderId="0" applyNumberFormat="false" applyBorder="false" applyAlignment="false" applyProtection="false">
      <alignment vertical="center"/>
    </xf>
    <xf numFmtId="0" fontId="25" fillId="13" borderId="19" applyNumberFormat="false" applyAlignment="false" applyProtection="false">
      <alignment vertical="center"/>
    </xf>
    <xf numFmtId="0" fontId="22" fillId="21" borderId="0" applyNumberFormat="false" applyBorder="false" applyAlignment="false" applyProtection="false">
      <alignment vertical="center"/>
    </xf>
    <xf numFmtId="0" fontId="22" fillId="29" borderId="0" applyNumberFormat="false" applyBorder="false" applyAlignment="false" applyProtection="false">
      <alignment vertical="center"/>
    </xf>
    <xf numFmtId="44" fontId="24" fillId="0" borderId="0" applyFont="false" applyFill="false" applyBorder="false" applyAlignment="false" applyProtection="false">
      <alignment vertical="center"/>
    </xf>
    <xf numFmtId="0" fontId="23" fillId="28"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23" fillId="18" borderId="0" applyNumberFormat="false" applyBorder="false" applyAlignment="false" applyProtection="false">
      <alignment vertical="center"/>
    </xf>
    <xf numFmtId="0" fontId="23" fillId="7" borderId="0" applyNumberFormat="false" applyBorder="false" applyAlignment="false" applyProtection="false">
      <alignment vertical="center"/>
    </xf>
    <xf numFmtId="0" fontId="23" fillId="27" borderId="0" applyNumberFormat="false" applyBorder="false" applyAlignment="false" applyProtection="false">
      <alignment vertical="center"/>
    </xf>
    <xf numFmtId="0" fontId="23" fillId="26" borderId="0" applyNumberFormat="false" applyBorder="false" applyAlignment="false" applyProtection="false">
      <alignment vertical="center"/>
    </xf>
    <xf numFmtId="0" fontId="23" fillId="25" borderId="0" applyNumberFormat="false" applyBorder="false" applyAlignment="false" applyProtection="false">
      <alignment vertical="center"/>
    </xf>
    <xf numFmtId="0" fontId="36" fillId="15" borderId="19" applyNumberFormat="false" applyAlignment="false" applyProtection="false">
      <alignment vertical="center"/>
    </xf>
    <xf numFmtId="0" fontId="23" fillId="23" borderId="0" applyNumberFormat="false" applyBorder="false" applyAlignment="false" applyProtection="false">
      <alignment vertical="center"/>
    </xf>
    <xf numFmtId="0" fontId="33" fillId="19" borderId="0" applyNumberFormat="false" applyBorder="false" applyAlignment="false" applyProtection="false">
      <alignment vertical="center"/>
    </xf>
    <xf numFmtId="0" fontId="22" fillId="30" borderId="0" applyNumberFormat="false" applyBorder="false" applyAlignment="false" applyProtection="false">
      <alignment vertical="center"/>
    </xf>
    <xf numFmtId="0" fontId="34" fillId="20" borderId="0" applyNumberFormat="false" applyBorder="false" applyAlignment="false" applyProtection="false">
      <alignment vertical="center"/>
    </xf>
    <xf numFmtId="0" fontId="22" fillId="22" borderId="0" applyNumberFormat="false" applyBorder="false" applyAlignment="false" applyProtection="false">
      <alignment vertical="center"/>
    </xf>
    <xf numFmtId="0" fontId="32" fillId="0" borderId="24" applyNumberFormat="false" applyFill="false" applyAlignment="false" applyProtection="false">
      <alignment vertical="center"/>
    </xf>
    <xf numFmtId="0" fontId="40" fillId="33" borderId="0" applyNumberFormat="false" applyBorder="false" applyAlignment="false" applyProtection="false">
      <alignment vertical="center"/>
    </xf>
    <xf numFmtId="0" fontId="31" fillId="17" borderId="23" applyNumberFormat="false" applyAlignment="false" applyProtection="false">
      <alignment vertical="center"/>
    </xf>
    <xf numFmtId="0" fontId="30" fillId="15" borderId="22" applyNumberFormat="false" applyAlignment="false" applyProtection="false">
      <alignment vertical="center"/>
    </xf>
    <xf numFmtId="0" fontId="27" fillId="0" borderId="20"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22" fillId="16"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42" fontId="24" fillId="0" borderId="0" applyFont="false" applyFill="false" applyBorder="false" applyAlignment="false" applyProtection="false">
      <alignment vertical="center"/>
    </xf>
    <xf numFmtId="0" fontId="22" fillId="11"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39" fillId="0" borderId="0" applyNumberFormat="false" applyFill="false" applyBorder="false" applyAlignment="false" applyProtection="false">
      <alignment vertical="center"/>
    </xf>
    <xf numFmtId="0" fontId="38" fillId="0" borderId="0" applyNumberFormat="false" applyFill="false" applyBorder="false" applyAlignment="false" applyProtection="false">
      <alignment vertical="center"/>
    </xf>
    <xf numFmtId="0" fontId="22" fillId="14" borderId="0" applyNumberFormat="false" applyBorder="false" applyAlignment="false" applyProtection="false">
      <alignment vertical="center"/>
    </xf>
    <xf numFmtId="0" fontId="37" fillId="0" borderId="0" applyNumberFormat="false" applyFill="false" applyBorder="false" applyAlignment="false" applyProtection="false">
      <alignment vertical="center"/>
    </xf>
    <xf numFmtId="0" fontId="23" fillId="10" borderId="0" applyNumberFormat="false" applyBorder="false" applyAlignment="false" applyProtection="false">
      <alignment vertical="center"/>
    </xf>
    <xf numFmtId="0" fontId="24" fillId="9" borderId="18" applyNumberFormat="false" applyFont="false" applyAlignment="false" applyProtection="false">
      <alignment vertical="center"/>
    </xf>
    <xf numFmtId="0" fontId="22" fillId="8" borderId="0" applyNumberFormat="false" applyBorder="false" applyAlignment="false" applyProtection="false">
      <alignment vertical="center"/>
    </xf>
    <xf numFmtId="0" fontId="23" fillId="5" borderId="0" applyNumberFormat="false" applyBorder="false" applyAlignment="false" applyProtection="false">
      <alignment vertical="center"/>
    </xf>
    <xf numFmtId="0" fontId="22" fillId="34" borderId="0" applyNumberFormat="false" applyBorder="false" applyAlignment="false" applyProtection="false">
      <alignment vertical="center"/>
    </xf>
    <xf numFmtId="0" fontId="29" fillId="0" borderId="0" applyNumberFormat="false" applyFill="false" applyBorder="false" applyAlignment="false" applyProtection="false">
      <alignment vertical="center"/>
    </xf>
    <xf numFmtId="41" fontId="24" fillId="0" borderId="0" applyFont="false" applyFill="false" applyBorder="false" applyAlignment="false" applyProtection="false">
      <alignment vertical="center"/>
    </xf>
    <xf numFmtId="0" fontId="35" fillId="0" borderId="20" applyNumberFormat="false" applyFill="false" applyAlignment="false" applyProtection="false">
      <alignment vertical="center"/>
    </xf>
    <xf numFmtId="0" fontId="22" fillId="4" borderId="0" applyNumberFormat="false" applyBorder="false" applyAlignment="false" applyProtection="false">
      <alignment vertical="center"/>
    </xf>
    <xf numFmtId="0" fontId="21" fillId="0" borderId="17" applyNumberFormat="false" applyFill="false" applyAlignment="false" applyProtection="false">
      <alignment vertical="center"/>
    </xf>
    <xf numFmtId="0" fontId="23" fillId="12" borderId="0" applyNumberFormat="false" applyBorder="false" applyAlignment="false" applyProtection="false">
      <alignment vertical="center"/>
    </xf>
    <xf numFmtId="0" fontId="22" fillId="24" borderId="0" applyNumberFormat="false" applyBorder="false" applyAlignment="false" applyProtection="false">
      <alignment vertical="center"/>
    </xf>
    <xf numFmtId="0" fontId="28" fillId="0" borderId="21" applyNumberFormat="false" applyFill="false" applyAlignment="false" applyProtection="false">
      <alignment vertical="center"/>
    </xf>
  </cellStyleXfs>
  <cellXfs count="152">
    <xf numFmtId="0" fontId="0" fillId="0" borderId="0" xfId="0">
      <alignment vertical="center"/>
    </xf>
    <xf numFmtId="0" fontId="1" fillId="0" borderId="0" xfId="0" applyFont="true" applyAlignment="true">
      <alignment horizontal="center" vertical="center" wrapText="true"/>
    </xf>
    <xf numFmtId="0" fontId="0" fillId="0" borderId="0" xfId="0" applyAlignment="true">
      <alignment vertical="center" wrapText="true"/>
    </xf>
    <xf numFmtId="0" fontId="1" fillId="0" borderId="1" xfId="0" applyFont="true" applyBorder="true" applyAlignment="true">
      <alignment horizontal="center" vertical="center" wrapText="true"/>
    </xf>
    <xf numFmtId="0" fontId="0" fillId="0" borderId="2" xfId="0" applyBorder="true" applyAlignment="true">
      <alignment horizontal="center" vertical="center" wrapText="true"/>
    </xf>
    <xf numFmtId="0" fontId="0" fillId="0" borderId="1" xfId="0" applyBorder="true" applyAlignment="true">
      <alignment horizontal="left" vertical="center" wrapText="true"/>
    </xf>
    <xf numFmtId="0" fontId="0" fillId="0" borderId="3" xfId="0" applyBorder="true" applyAlignment="true">
      <alignment horizontal="center" vertical="center" wrapText="true"/>
    </xf>
    <xf numFmtId="0" fontId="0" fillId="0" borderId="4" xfId="0" applyBorder="true" applyAlignment="true">
      <alignment horizontal="center" vertical="center" wrapText="true"/>
    </xf>
    <xf numFmtId="0" fontId="1" fillId="0" borderId="0" xfId="0" applyFont="true">
      <alignment vertical="center"/>
    </xf>
    <xf numFmtId="0" fontId="1" fillId="0" borderId="0" xfId="0" applyFont="true" applyAlignment="true">
      <alignment horizontal="center" vertical="center"/>
    </xf>
    <xf numFmtId="0" fontId="2" fillId="0" borderId="0" xfId="0" applyFont="true">
      <alignment vertical="center"/>
    </xf>
    <xf numFmtId="0" fontId="2" fillId="0" borderId="0" xfId="0" applyFont="true" applyAlignment="true">
      <alignment horizontal="left" vertical="center"/>
    </xf>
    <xf numFmtId="0" fontId="3" fillId="0" borderId="0" xfId="0" applyFont="true">
      <alignment vertical="center"/>
    </xf>
    <xf numFmtId="0" fontId="4" fillId="0" borderId="5" xfId="0" applyFont="true" applyBorder="true" applyAlignment="true">
      <alignment horizontal="center" vertical="center" wrapText="true"/>
    </xf>
    <xf numFmtId="0" fontId="4" fillId="0" borderId="6" xfId="0" applyFont="true" applyBorder="true" applyAlignment="true">
      <alignment horizontal="center" vertical="center" wrapText="true"/>
    </xf>
    <xf numFmtId="0" fontId="5" fillId="0" borderId="1" xfId="0" applyFont="true" applyBorder="true" applyAlignment="true">
      <alignment horizontal="center" vertical="center" wrapText="true"/>
    </xf>
    <xf numFmtId="0" fontId="5" fillId="0" borderId="1" xfId="0" applyFont="true" applyBorder="true" applyAlignment="true">
      <alignment horizontal="center" vertical="center"/>
    </xf>
    <xf numFmtId="0" fontId="6" fillId="0" borderId="1" xfId="0" applyFont="true" applyFill="true" applyBorder="true" applyAlignment="true">
      <alignment horizontal="center" vertical="center" wrapText="true"/>
    </xf>
    <xf numFmtId="1" fontId="6" fillId="0" borderId="1" xfId="0" applyNumberFormat="true" applyFont="true" applyFill="true" applyBorder="true" applyAlignment="true">
      <alignment horizontal="center" vertical="center" wrapText="true"/>
    </xf>
    <xf numFmtId="0" fontId="6" fillId="0" borderId="1" xfId="0" applyFont="true" applyFill="true" applyBorder="true" applyAlignment="true">
      <alignment horizontal="left" vertical="center" wrapText="true"/>
    </xf>
    <xf numFmtId="0" fontId="2" fillId="0" borderId="1" xfId="0" applyFont="true" applyFill="true" applyBorder="true" applyAlignment="true">
      <alignment horizontal="center" vertical="center"/>
    </xf>
    <xf numFmtId="0" fontId="6" fillId="0" borderId="1" xfId="0" applyFont="true" applyBorder="true" applyAlignment="true">
      <alignment horizontal="left" vertical="center" wrapText="true"/>
    </xf>
    <xf numFmtId="0" fontId="2" fillId="0" borderId="1" xfId="0" applyFont="true" applyFill="true" applyBorder="true" applyAlignment="true">
      <alignment horizontal="center" vertical="center" wrapText="true"/>
    </xf>
    <xf numFmtId="0" fontId="7" fillId="0" borderId="1" xfId="0" applyFont="true" applyFill="true" applyBorder="true" applyAlignment="true">
      <alignment horizontal="center" vertical="center" wrapText="true"/>
    </xf>
    <xf numFmtId="0" fontId="1" fillId="0" borderId="1" xfId="0" applyFont="true" applyFill="true" applyBorder="true" applyAlignment="true">
      <alignment horizontal="center" vertical="center"/>
    </xf>
    <xf numFmtId="1" fontId="7" fillId="0" borderId="1" xfId="0" applyNumberFormat="true" applyFont="true" applyFill="true" applyBorder="true" applyAlignment="true">
      <alignment horizontal="center" vertical="center" wrapText="true"/>
    </xf>
    <xf numFmtId="0" fontId="1" fillId="0" borderId="1" xfId="0" applyFont="true" applyFill="true" applyBorder="true" applyAlignment="true">
      <alignment horizontal="left" vertical="center"/>
    </xf>
    <xf numFmtId="176" fontId="6" fillId="0" borderId="1" xfId="0" applyNumberFormat="true" applyFont="true" applyFill="true" applyBorder="true" applyAlignment="true">
      <alignment horizontal="center" vertical="center" wrapText="true"/>
    </xf>
    <xf numFmtId="0" fontId="6" fillId="0" borderId="1" xfId="0" applyFont="true" applyBorder="true" applyAlignment="true">
      <alignment horizontal="center" vertical="center" wrapText="true"/>
    </xf>
    <xf numFmtId="2" fontId="1" fillId="0" borderId="1" xfId="0" applyNumberFormat="true" applyFont="true" applyFill="true" applyBorder="true" applyAlignment="true">
      <alignment horizontal="center" vertical="center"/>
    </xf>
    <xf numFmtId="0" fontId="2" fillId="0" borderId="0" xfId="0" applyFont="true" applyFill="true">
      <alignment vertical="center"/>
    </xf>
    <xf numFmtId="0" fontId="8" fillId="0" borderId="1" xfId="0" applyFont="true" applyFill="true" applyBorder="true" applyAlignment="true">
      <alignment horizontal="center" vertical="center"/>
    </xf>
    <xf numFmtId="0" fontId="8" fillId="0" borderId="2" xfId="0" applyFont="true" applyFill="true" applyBorder="true" applyAlignment="true">
      <alignment horizontal="center" vertical="center" wrapText="true"/>
    </xf>
    <xf numFmtId="0" fontId="8" fillId="0" borderId="4" xfId="0" applyFont="true" applyFill="true" applyBorder="true" applyAlignment="true">
      <alignment horizontal="center" vertical="center" wrapText="true"/>
    </xf>
    <xf numFmtId="0" fontId="8" fillId="0" borderId="7" xfId="0" applyFont="true" applyFill="true" applyBorder="true" applyAlignment="true">
      <alignment horizontal="center" vertical="center"/>
    </xf>
    <xf numFmtId="0" fontId="8" fillId="0" borderId="8" xfId="0" applyFont="true" applyFill="true" applyBorder="true" applyAlignment="true">
      <alignment horizontal="center" vertical="center"/>
    </xf>
    <xf numFmtId="0" fontId="9" fillId="0" borderId="1" xfId="0" applyFont="true" applyFill="true" applyBorder="true" applyAlignment="true">
      <alignment horizontal="center" vertical="center"/>
    </xf>
    <xf numFmtId="0" fontId="9" fillId="0" borderId="1" xfId="0" applyFont="true" applyFill="true" applyBorder="true" applyAlignment="true">
      <alignment horizontal="left" vertical="center" wrapText="true"/>
    </xf>
    <xf numFmtId="43" fontId="9" fillId="0" borderId="1" xfId="0" applyNumberFormat="true" applyFont="true" applyFill="true" applyBorder="true" applyAlignment="true">
      <alignment horizontal="center" vertical="center"/>
    </xf>
    <xf numFmtId="0" fontId="8" fillId="0" borderId="9" xfId="0" applyFont="true" applyFill="true" applyBorder="true" applyAlignment="true">
      <alignment horizontal="center" vertical="center"/>
    </xf>
    <xf numFmtId="43" fontId="8" fillId="0" borderId="1" xfId="0" applyNumberFormat="true" applyFont="true" applyFill="true" applyBorder="true" applyAlignment="true">
      <alignment horizontal="center" vertical="center"/>
    </xf>
    <xf numFmtId="43" fontId="8" fillId="0" borderId="1" xfId="31" applyFont="true" applyFill="true" applyBorder="true" applyAlignment="true">
      <alignment horizontal="right" vertical="center" wrapText="true"/>
    </xf>
    <xf numFmtId="0" fontId="9" fillId="0" borderId="1" xfId="0" applyFont="true" applyFill="true" applyBorder="true" applyAlignment="true">
      <alignment horizontal="left" vertical="center"/>
    </xf>
    <xf numFmtId="43" fontId="9" fillId="0" borderId="1" xfId="31" applyFont="true" applyFill="true" applyBorder="true" applyAlignment="true">
      <alignment horizontal="right" vertical="center" wrapText="true"/>
    </xf>
    <xf numFmtId="43" fontId="10" fillId="0" borderId="1" xfId="0" applyNumberFormat="true" applyFont="true" applyFill="true" applyBorder="true" applyAlignment="true">
      <alignment horizontal="right" vertical="center" wrapText="true"/>
    </xf>
    <xf numFmtId="0" fontId="11" fillId="0" borderId="7" xfId="0" applyFont="true" applyFill="true" applyBorder="true" applyAlignment="true">
      <alignment horizontal="center" vertical="center"/>
    </xf>
    <xf numFmtId="0" fontId="11" fillId="0" borderId="9" xfId="0" applyFont="true" applyFill="true" applyBorder="true" applyAlignment="true">
      <alignment horizontal="center" vertical="center"/>
    </xf>
    <xf numFmtId="43" fontId="11" fillId="0" borderId="1" xfId="0" applyNumberFormat="true" applyFont="true" applyFill="true" applyBorder="true">
      <alignment vertical="center"/>
    </xf>
    <xf numFmtId="10" fontId="9" fillId="0" borderId="1" xfId="9" applyNumberFormat="true" applyFont="true" applyFill="true" applyBorder="true" applyAlignment="true">
      <alignment horizontal="right" vertical="center"/>
    </xf>
    <xf numFmtId="10" fontId="8" fillId="0" borderId="1" xfId="9" applyNumberFormat="true" applyFont="true" applyFill="true" applyBorder="true" applyAlignment="true">
      <alignment horizontal="right" vertical="center"/>
    </xf>
    <xf numFmtId="10" fontId="8" fillId="0" borderId="1" xfId="9" applyNumberFormat="true" applyFont="true" applyFill="true" applyBorder="true" applyAlignment="true">
      <alignment horizontal="right" vertical="center" wrapText="true"/>
    </xf>
    <xf numFmtId="10" fontId="9" fillId="0" borderId="1" xfId="9" applyNumberFormat="true" applyFont="true" applyFill="true" applyBorder="true" applyAlignment="true">
      <alignment horizontal="right" vertical="center" wrapText="true"/>
    </xf>
    <xf numFmtId="10" fontId="9" fillId="2" borderId="1" xfId="9" applyNumberFormat="true" applyFont="true" applyFill="true" applyBorder="true" applyAlignment="true">
      <alignment horizontal="right" vertical="center" wrapText="true"/>
    </xf>
    <xf numFmtId="0" fontId="10" fillId="0" borderId="1" xfId="0" applyFont="true" applyFill="true" applyBorder="true">
      <alignment vertical="center"/>
    </xf>
    <xf numFmtId="43" fontId="10" fillId="0" borderId="1" xfId="31" applyFont="true" applyFill="true" applyBorder="true">
      <alignment vertical="center"/>
    </xf>
    <xf numFmtId="43" fontId="2" fillId="0" borderId="0" xfId="0" applyNumberFormat="true" applyFont="true" applyFill="true">
      <alignment vertical="center"/>
    </xf>
    <xf numFmtId="0" fontId="12" fillId="0" borderId="0" xfId="0" applyFont="true" applyAlignment="true">
      <alignment horizontal="center" vertical="center"/>
    </xf>
    <xf numFmtId="0" fontId="12" fillId="0" borderId="0" xfId="0" applyFont="true">
      <alignment vertical="center"/>
    </xf>
    <xf numFmtId="10" fontId="12" fillId="0" borderId="0" xfId="9" applyNumberFormat="true" applyFont="true">
      <alignment vertical="center"/>
    </xf>
    <xf numFmtId="0" fontId="13" fillId="0" borderId="1" xfId="0" applyFont="true" applyBorder="true" applyAlignment="true">
      <alignment horizontal="center" vertical="center"/>
    </xf>
    <xf numFmtId="0" fontId="13" fillId="0" borderId="1" xfId="0" applyFont="true" applyBorder="true" applyAlignment="true">
      <alignment horizontal="left" vertical="center"/>
    </xf>
    <xf numFmtId="43" fontId="13" fillId="0" borderId="1" xfId="31" applyFont="true" applyBorder="true" applyAlignment="true">
      <alignment horizontal="right" vertical="center"/>
    </xf>
    <xf numFmtId="0" fontId="12" fillId="0" borderId="1" xfId="0" applyFont="true" applyBorder="true" applyAlignment="true">
      <alignment horizontal="left" vertical="center"/>
    </xf>
    <xf numFmtId="43" fontId="12" fillId="0" borderId="1" xfId="31" applyFont="true" applyBorder="true">
      <alignment vertical="center"/>
    </xf>
    <xf numFmtId="0" fontId="13" fillId="0" borderId="1" xfId="0" applyFont="true" applyBorder="true">
      <alignment vertical="center"/>
    </xf>
    <xf numFmtId="43" fontId="13" fillId="0" borderId="1" xfId="0" applyNumberFormat="true" applyFont="true" applyBorder="true">
      <alignment vertical="center"/>
    </xf>
    <xf numFmtId="0" fontId="14" fillId="0" borderId="1" xfId="0" applyFont="true" applyBorder="true" applyAlignment="true">
      <alignment horizontal="center" vertical="center" wrapText="true"/>
    </xf>
    <xf numFmtId="0" fontId="14" fillId="3" borderId="1" xfId="0" applyFont="true" applyFill="true" applyBorder="true" applyAlignment="true">
      <alignment horizontal="left" vertical="center" wrapText="true"/>
    </xf>
    <xf numFmtId="14" fontId="14" fillId="3" borderId="1" xfId="0" applyNumberFormat="true" applyFont="true" applyFill="true" applyBorder="true" applyAlignment="true">
      <alignment horizontal="left" vertical="center" wrapText="true"/>
    </xf>
    <xf numFmtId="10" fontId="13" fillId="0" borderId="1" xfId="9" applyNumberFormat="true" applyFont="true" applyBorder="true" applyAlignment="true">
      <alignment horizontal="center" vertical="center"/>
    </xf>
    <xf numFmtId="10" fontId="13" fillId="0" borderId="1" xfId="9" applyNumberFormat="true" applyFont="true" applyBorder="true" applyAlignment="true">
      <alignment horizontal="right" vertical="center"/>
    </xf>
    <xf numFmtId="43" fontId="12" fillId="0" borderId="1" xfId="31" applyFont="true" applyBorder="true" applyAlignment="true">
      <alignment horizontal="right" vertical="center"/>
    </xf>
    <xf numFmtId="10" fontId="12" fillId="0" borderId="1" xfId="9" applyNumberFormat="true" applyFont="true" applyBorder="true" applyAlignment="true">
      <alignment horizontal="right" vertical="center"/>
    </xf>
    <xf numFmtId="10" fontId="13" fillId="0" borderId="1" xfId="9" applyNumberFormat="true" applyFont="true" applyBorder="true">
      <alignment vertical="center"/>
    </xf>
    <xf numFmtId="14" fontId="14" fillId="3" borderId="1" xfId="0" applyNumberFormat="true" applyFont="true" applyFill="true" applyBorder="true" applyAlignment="true">
      <alignment horizontal="right" vertical="center" wrapText="true"/>
    </xf>
    <xf numFmtId="14" fontId="14" fillId="3" borderId="1" xfId="0" applyNumberFormat="true" applyFont="true" applyFill="true" applyBorder="true" applyAlignment="true">
      <alignment horizontal="center" vertical="center" wrapText="true"/>
    </xf>
    <xf numFmtId="0" fontId="15" fillId="0" borderId="0" xfId="0" applyFont="true" applyAlignment="true">
      <alignment vertical="center" wrapText="true"/>
    </xf>
    <xf numFmtId="0" fontId="16" fillId="0" borderId="5" xfId="0" applyFont="true" applyBorder="true" applyAlignment="true">
      <alignment horizontal="center" vertical="center" wrapText="true"/>
    </xf>
    <xf numFmtId="0" fontId="16" fillId="0" borderId="6" xfId="0" applyFont="true" applyBorder="true" applyAlignment="true">
      <alignment horizontal="center" vertical="center" wrapText="true"/>
    </xf>
    <xf numFmtId="0" fontId="17" fillId="0" borderId="1" xfId="0" applyFont="true" applyFill="true" applyBorder="true" applyAlignment="true">
      <alignment horizontal="center" vertical="center" wrapText="true"/>
    </xf>
    <xf numFmtId="0" fontId="0" fillId="0" borderId="7" xfId="0" applyFill="true" applyBorder="true" applyAlignment="true">
      <alignment wrapText="true"/>
    </xf>
    <xf numFmtId="0" fontId="0" fillId="0" borderId="8" xfId="0" applyFill="true" applyBorder="true" applyAlignment="true">
      <alignment wrapText="true"/>
    </xf>
    <xf numFmtId="0" fontId="17" fillId="0" borderId="7" xfId="0" applyFont="true" applyFill="true" applyBorder="true" applyAlignment="true">
      <alignment horizontal="center" vertical="center" wrapText="true"/>
    </xf>
    <xf numFmtId="0" fontId="17" fillId="0" borderId="8" xfId="0" applyFont="true" applyFill="true" applyBorder="true" applyAlignment="true">
      <alignment horizontal="center" vertical="center" wrapText="true"/>
    </xf>
    <xf numFmtId="0" fontId="17" fillId="0" borderId="2" xfId="0" applyFont="true" applyFill="true" applyBorder="true" applyAlignment="true">
      <alignment horizontal="center" vertical="center" wrapText="true"/>
    </xf>
    <xf numFmtId="0" fontId="0" fillId="0" borderId="10" xfId="0" applyFill="true" applyBorder="true" applyAlignment="true">
      <alignment horizontal="center" vertical="center" wrapText="true"/>
    </xf>
    <xf numFmtId="0" fontId="0" fillId="0" borderId="11" xfId="0" applyFill="true" applyBorder="true" applyAlignment="true">
      <alignment horizontal="center" vertical="center" wrapText="true"/>
    </xf>
    <xf numFmtId="0" fontId="17" fillId="0" borderId="7" xfId="0" applyFont="true" applyFill="true" applyBorder="true" applyAlignment="true">
      <alignment horizontal="left" vertical="center" wrapText="true"/>
    </xf>
    <xf numFmtId="0" fontId="17" fillId="0" borderId="4" xfId="0" applyFont="true" applyFill="true" applyBorder="true" applyAlignment="true">
      <alignment horizontal="center" vertical="center" wrapText="true"/>
    </xf>
    <xf numFmtId="0" fontId="0" fillId="0" borderId="12" xfId="0" applyFill="true" applyBorder="true" applyAlignment="true">
      <alignment horizontal="center" vertical="center" wrapText="true"/>
    </xf>
    <xf numFmtId="0" fontId="0" fillId="0" borderId="13" xfId="0" applyFill="true" applyBorder="true" applyAlignment="true">
      <alignment horizontal="center" vertical="center" wrapText="true"/>
    </xf>
    <xf numFmtId="0" fontId="17" fillId="0" borderId="8" xfId="0" applyFont="true" applyFill="true" applyBorder="true" applyAlignment="true">
      <alignment horizontal="left" vertical="center" wrapText="true"/>
    </xf>
    <xf numFmtId="0" fontId="17" fillId="0" borderId="3" xfId="0" applyFont="true" applyFill="true" applyBorder="true" applyAlignment="true">
      <alignment horizontal="center" vertical="center" wrapText="true"/>
    </xf>
    <xf numFmtId="2" fontId="17" fillId="0" borderId="7" xfId="0" applyNumberFormat="true" applyFont="true" applyFill="true" applyBorder="true" applyAlignment="true">
      <alignment horizontal="center" vertical="center" wrapText="true"/>
    </xf>
    <xf numFmtId="2" fontId="17" fillId="0" borderId="8" xfId="0" applyNumberFormat="true" applyFont="true" applyFill="true" applyBorder="true" applyAlignment="true">
      <alignment horizontal="center" vertical="center" wrapText="true"/>
    </xf>
    <xf numFmtId="0" fontId="17" fillId="0" borderId="1" xfId="0" applyFont="true" applyFill="true" applyBorder="true" applyAlignment="true">
      <alignment horizontal="left" vertical="center" wrapText="true"/>
    </xf>
    <xf numFmtId="1" fontId="17" fillId="0" borderId="1" xfId="0" applyNumberFormat="true" applyFont="true" applyFill="true" applyBorder="true" applyAlignment="true">
      <alignment horizontal="center" vertical="center" wrapText="true"/>
    </xf>
    <xf numFmtId="0" fontId="0" fillId="0" borderId="2" xfId="0" applyFill="true" applyBorder="true" applyAlignment="true">
      <alignment horizontal="center" vertical="center"/>
    </xf>
    <xf numFmtId="0" fontId="0" fillId="0" borderId="3" xfId="0" applyFill="true" applyBorder="true" applyAlignment="true">
      <alignment horizontal="center" vertical="center"/>
    </xf>
    <xf numFmtId="1" fontId="17" fillId="0" borderId="2" xfId="0" applyNumberFormat="true" applyFont="true" applyFill="true" applyBorder="true" applyAlignment="true">
      <alignment horizontal="center" vertical="center" wrapText="true"/>
    </xf>
    <xf numFmtId="1" fontId="17" fillId="0" borderId="4" xfId="0" applyNumberFormat="true" applyFont="true" applyFill="true" applyBorder="true" applyAlignment="true">
      <alignment horizontal="center" vertical="center" wrapText="true"/>
    </xf>
    <xf numFmtId="0" fontId="0" fillId="0" borderId="10" xfId="0" applyFill="true" applyBorder="true" applyAlignment="true">
      <alignment horizontal="center" vertical="center"/>
    </xf>
    <xf numFmtId="0" fontId="0" fillId="0" borderId="14" xfId="0" applyFill="true" applyBorder="true" applyAlignment="true">
      <alignment horizontal="center" vertical="center"/>
    </xf>
    <xf numFmtId="0" fontId="0" fillId="0" borderId="4" xfId="0" applyFill="true" applyBorder="true" applyAlignment="true">
      <alignment horizontal="center" vertical="center"/>
    </xf>
    <xf numFmtId="0" fontId="0" fillId="0" borderId="12" xfId="0" applyFill="true" applyBorder="true" applyAlignment="true">
      <alignment horizontal="center" vertical="center"/>
    </xf>
    <xf numFmtId="0" fontId="0" fillId="0" borderId="2" xfId="0" applyFill="true" applyBorder="true" applyAlignment="true">
      <alignment horizontal="center" vertical="center" wrapText="true"/>
    </xf>
    <xf numFmtId="0" fontId="0" fillId="0" borderId="3" xfId="0" applyFill="true" applyBorder="true" applyAlignment="true">
      <alignment horizontal="center" vertical="center" wrapText="true"/>
    </xf>
    <xf numFmtId="0" fontId="0" fillId="0" borderId="4" xfId="0" applyFill="true" applyBorder="true" applyAlignment="true">
      <alignment horizontal="center" vertical="center" wrapText="true"/>
    </xf>
    <xf numFmtId="1" fontId="17" fillId="0" borderId="1" xfId="0" applyNumberFormat="true" applyFont="true" applyFill="true" applyBorder="true" applyAlignment="true">
      <alignment horizontal="left" vertical="center" wrapText="true"/>
    </xf>
    <xf numFmtId="0" fontId="0" fillId="0" borderId="1" xfId="0" applyFill="true" applyBorder="true" applyAlignment="true">
      <alignment vertical="center"/>
    </xf>
    <xf numFmtId="0" fontId="17" fillId="0" borderId="9" xfId="0" applyFont="true" applyFill="true" applyBorder="true" applyAlignment="true">
      <alignment horizontal="left" vertical="center" wrapText="true"/>
    </xf>
    <xf numFmtId="0" fontId="17" fillId="0" borderId="9" xfId="0" applyFont="true" applyFill="true" applyBorder="true" applyAlignment="true">
      <alignment horizontal="center" vertical="center" wrapText="true"/>
    </xf>
    <xf numFmtId="2" fontId="17" fillId="0" borderId="9" xfId="0" applyNumberFormat="true" applyFont="true" applyFill="true" applyBorder="true" applyAlignment="true">
      <alignment horizontal="center" vertical="center" wrapText="true"/>
    </xf>
    <xf numFmtId="0" fontId="18" fillId="0" borderId="15" xfId="0" applyFont="true" applyBorder="true" applyAlignment="true">
      <alignment horizontal="center" vertical="center" wrapText="true"/>
    </xf>
    <xf numFmtId="176" fontId="17" fillId="0" borderId="1" xfId="0" applyNumberFormat="true" applyFont="true" applyFill="true" applyBorder="true" applyAlignment="true">
      <alignment horizontal="center" vertical="center" wrapText="true"/>
    </xf>
    <xf numFmtId="1" fontId="17" fillId="0" borderId="7" xfId="0" applyNumberFormat="true" applyFont="true" applyFill="true" applyBorder="true" applyAlignment="true">
      <alignment horizontal="center" vertical="center" wrapText="true"/>
    </xf>
    <xf numFmtId="0" fontId="0" fillId="0" borderId="9" xfId="0" applyFill="true" applyBorder="true" applyAlignment="true">
      <alignment wrapText="true"/>
    </xf>
    <xf numFmtId="1" fontId="17" fillId="0" borderId="8" xfId="0" applyNumberFormat="true" applyFont="true" applyFill="true" applyBorder="true" applyAlignment="true">
      <alignment horizontal="center" vertical="center" wrapText="true"/>
    </xf>
    <xf numFmtId="1" fontId="17" fillId="0" borderId="9" xfId="0" applyNumberFormat="true" applyFont="true" applyFill="true" applyBorder="true" applyAlignment="true">
      <alignment horizontal="center" vertical="center" wrapText="true"/>
    </xf>
    <xf numFmtId="0" fontId="18" fillId="0" borderId="0" xfId="0" applyFont="true" applyBorder="true" applyAlignment="true">
      <alignment horizontal="center" vertical="center" wrapText="true"/>
    </xf>
    <xf numFmtId="0" fontId="19" fillId="0" borderId="0" xfId="0" applyFont="true">
      <alignment vertical="center"/>
    </xf>
    <xf numFmtId="0" fontId="4" fillId="0" borderId="6" xfId="0" applyFont="true" applyBorder="true" applyAlignment="true">
      <alignment horizontal="center" vertical="center" wrapText="true"/>
    </xf>
    <xf numFmtId="0" fontId="2" fillId="0" borderId="2" xfId="0" applyFont="true" applyFill="true" applyBorder="true" applyAlignment="true">
      <alignment horizontal="center" vertical="center"/>
    </xf>
    <xf numFmtId="0" fontId="2" fillId="0" borderId="3" xfId="0" applyFont="true" applyFill="true" applyBorder="true" applyAlignment="true">
      <alignment horizontal="center" vertical="center"/>
    </xf>
    <xf numFmtId="0" fontId="6" fillId="0" borderId="2" xfId="0" applyFont="true" applyFill="true" applyBorder="true" applyAlignment="true">
      <alignment horizontal="center" vertical="center" wrapText="true"/>
    </xf>
    <xf numFmtId="1" fontId="6" fillId="0" borderId="2" xfId="0" applyNumberFormat="true" applyFont="true" applyFill="true" applyBorder="true" applyAlignment="true">
      <alignment horizontal="center" vertical="center" wrapText="true"/>
    </xf>
    <xf numFmtId="0" fontId="6" fillId="0" borderId="4" xfId="0" applyFont="true" applyFill="true" applyBorder="true" applyAlignment="true">
      <alignment horizontal="center" vertical="center" wrapText="true"/>
    </xf>
    <xf numFmtId="1" fontId="6" fillId="0" borderId="4" xfId="0" applyNumberFormat="true" applyFont="true" applyFill="true" applyBorder="true" applyAlignment="true">
      <alignment horizontal="center" vertical="center" wrapText="true"/>
    </xf>
    <xf numFmtId="0" fontId="2" fillId="0" borderId="2" xfId="0" applyFont="true" applyFill="true" applyBorder="true" applyAlignment="true">
      <alignment horizontal="center" vertical="center" wrapText="true"/>
    </xf>
    <xf numFmtId="0" fontId="2" fillId="0" borderId="10" xfId="0" applyFont="true" applyFill="true" applyBorder="true" applyAlignment="true">
      <alignment horizontal="center" vertical="center"/>
    </xf>
    <xf numFmtId="0" fontId="2" fillId="0" borderId="3" xfId="0" applyFont="true" applyFill="true" applyBorder="true" applyAlignment="true">
      <alignment horizontal="center" vertical="center" wrapText="true"/>
    </xf>
    <xf numFmtId="0" fontId="2" fillId="0" borderId="14" xfId="0" applyFont="true" applyFill="true" applyBorder="true" applyAlignment="true">
      <alignment horizontal="center" vertical="center"/>
    </xf>
    <xf numFmtId="0" fontId="2" fillId="0" borderId="4" xfId="0" applyFont="true" applyFill="true" applyBorder="true" applyAlignment="true">
      <alignment horizontal="center" vertical="center" wrapText="true"/>
    </xf>
    <xf numFmtId="0" fontId="2" fillId="0" borderId="12" xfId="0" applyFont="true" applyFill="true" applyBorder="true" applyAlignment="true">
      <alignment horizontal="center" vertical="center"/>
    </xf>
    <xf numFmtId="0" fontId="2" fillId="0" borderId="4" xfId="0" applyFont="true" applyFill="true" applyBorder="true" applyAlignment="true">
      <alignment horizontal="center" vertical="center"/>
    </xf>
    <xf numFmtId="0" fontId="6" fillId="0" borderId="15" xfId="0" applyFont="true" applyBorder="true" applyAlignment="true">
      <alignment horizontal="left" vertical="center" wrapText="true"/>
    </xf>
    <xf numFmtId="0" fontId="6" fillId="0" borderId="15" xfId="0" applyFont="true" applyBorder="true" applyAlignment="true">
      <alignment horizontal="center" vertical="center" wrapText="true"/>
    </xf>
    <xf numFmtId="0" fontId="1" fillId="0" borderId="1" xfId="0" applyFont="true" applyFill="true" applyBorder="true" applyAlignment="true">
      <alignment horizontal="left" vertical="center" wrapText="true"/>
    </xf>
    <xf numFmtId="0" fontId="7" fillId="0" borderId="2" xfId="0" applyFont="true" applyFill="true" applyBorder="true" applyAlignment="true">
      <alignment horizontal="center" vertical="center" wrapText="true"/>
    </xf>
    <xf numFmtId="0" fontId="7" fillId="0" borderId="3" xfId="0" applyFont="true" applyFill="true" applyBorder="true" applyAlignment="true">
      <alignment horizontal="center" vertical="center" wrapText="true"/>
    </xf>
    <xf numFmtId="0" fontId="7" fillId="0" borderId="4" xfId="0" applyFont="true" applyFill="true" applyBorder="true" applyAlignment="true">
      <alignment horizontal="center" vertical="center" wrapText="true"/>
    </xf>
    <xf numFmtId="2" fontId="6" fillId="0" borderId="7" xfId="0" applyNumberFormat="true" applyFont="true" applyFill="true" applyBorder="true" applyAlignment="true">
      <alignment horizontal="center" vertical="center" wrapText="true"/>
    </xf>
    <xf numFmtId="0" fontId="6" fillId="0" borderId="1" xfId="0" applyFont="true" applyFill="true" applyBorder="true" applyAlignment="true">
      <alignment vertical="center" wrapText="true"/>
    </xf>
    <xf numFmtId="0" fontId="20" fillId="0" borderId="1" xfId="0" applyFont="true" applyFill="true" applyBorder="true" applyAlignment="true">
      <alignment vertical="center" wrapText="true"/>
    </xf>
    <xf numFmtId="0" fontId="6" fillId="0" borderId="7" xfId="0" applyFont="true" applyFill="true" applyBorder="true" applyAlignment="true">
      <alignment horizontal="center" vertical="center" wrapText="true"/>
    </xf>
    <xf numFmtId="0" fontId="20" fillId="0" borderId="1" xfId="0" applyFont="true" applyFill="true" applyBorder="true" applyAlignment="true">
      <alignment horizontal="left" vertical="center" wrapText="true"/>
    </xf>
    <xf numFmtId="0" fontId="6" fillId="0" borderId="16" xfId="0" applyFont="true" applyBorder="true" applyAlignment="true">
      <alignment horizontal="center" vertical="center" wrapText="true"/>
    </xf>
    <xf numFmtId="0" fontId="2" fillId="0" borderId="1" xfId="0" applyFont="true" applyFill="true" applyBorder="true" applyAlignment="true">
      <alignment vertical="center" wrapText="true"/>
    </xf>
    <xf numFmtId="0" fontId="16" fillId="0" borderId="15" xfId="0" applyFont="true" applyBorder="true" applyAlignment="true">
      <alignment horizontal="center" vertical="center" wrapText="true"/>
    </xf>
    <xf numFmtId="0" fontId="18" fillId="0" borderId="0" xfId="0" applyFont="true" applyAlignment="true">
      <alignment horizontal="center" vertical="center" wrapText="true"/>
    </xf>
    <xf numFmtId="0" fontId="18" fillId="0" borderId="15" xfId="0" applyFont="true" applyBorder="true" applyAlignment="true">
      <alignment horizontal="left" vertical="center" wrapText="true"/>
    </xf>
    <xf numFmtId="0" fontId="18" fillId="0" borderId="15" xfId="0" applyFont="true" applyBorder="true" applyAlignment="true">
      <alignment horizontal="right" vertical="center" wrapText="true"/>
    </xf>
  </cellXfs>
  <cellStyles count="49">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标题 3" xfId="45" builtinId="18"/>
    <cellStyle name="强调文字颜色 6" xfId="46" builtinId="49"/>
    <cellStyle name="40% - 强调文字颜色 1" xfId="47" builtinId="31"/>
    <cellStyle name="链接单元格" xfId="48" builtinId="2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6"/>
  <sheetViews>
    <sheetView topLeftCell="E25" workbookViewId="0">
      <selection activeCell="J27" sqref="J27"/>
    </sheetView>
  </sheetViews>
  <sheetFormatPr defaultColWidth="9" defaultRowHeight="14.25"/>
  <cols>
    <col min="1" max="3" width="24.4416666666667" customWidth="true"/>
    <col min="4" max="5" width="16.5583333333333" customWidth="true"/>
    <col min="6" max="6" width="31.8833333333333" customWidth="true"/>
    <col min="7" max="7" width="14.8833333333333" customWidth="true"/>
    <col min="8" max="8" width="15.5583333333333" customWidth="true"/>
    <col min="9" max="9" width="29.5583333333333" customWidth="true"/>
    <col min="10" max="13" width="24.4416666666667" customWidth="true"/>
  </cols>
  <sheetData>
    <row r="1" ht="40.95" customHeight="true" spans="1:13">
      <c r="A1" s="148" t="s">
        <v>0</v>
      </c>
      <c r="B1" s="148"/>
      <c r="C1" s="148"/>
      <c r="D1" s="148"/>
      <c r="E1" s="148"/>
      <c r="F1" s="148"/>
      <c r="G1" s="148"/>
      <c r="H1" s="148"/>
      <c r="I1" s="148"/>
      <c r="J1" s="148"/>
      <c r="K1" s="148"/>
      <c r="L1" s="148"/>
      <c r="M1" s="148"/>
    </row>
    <row r="2" ht="19.05" customHeight="true" spans="1:13">
      <c r="A2" s="149" t="s">
        <v>1</v>
      </c>
      <c r="B2" s="149" t="s">
        <v>2</v>
      </c>
      <c r="C2" s="149" t="s">
        <v>3</v>
      </c>
      <c r="D2" s="149" t="s">
        <v>3</v>
      </c>
      <c r="E2" s="149" t="s">
        <v>3</v>
      </c>
      <c r="F2" s="149" t="s">
        <v>3</v>
      </c>
      <c r="G2" s="149" t="s">
        <v>3</v>
      </c>
      <c r="H2" s="149" t="s">
        <v>3</v>
      </c>
      <c r="I2" s="149" t="s">
        <v>3</v>
      </c>
      <c r="J2" s="149" t="s">
        <v>3</v>
      </c>
      <c r="K2" s="149" t="s">
        <v>3</v>
      </c>
      <c r="L2" s="149" t="s">
        <v>3</v>
      </c>
      <c r="M2" s="149" t="s">
        <v>3</v>
      </c>
    </row>
    <row r="3" ht="19.05" customHeight="true" spans="1:13">
      <c r="A3" s="113" t="s">
        <v>4</v>
      </c>
      <c r="B3" s="150" t="s">
        <v>5</v>
      </c>
      <c r="C3" s="150"/>
      <c r="D3" s="151" t="s">
        <v>6</v>
      </c>
      <c r="E3" s="151"/>
      <c r="F3" s="151">
        <v>19</v>
      </c>
      <c r="G3" s="151" t="s">
        <v>7</v>
      </c>
      <c r="H3" s="151"/>
      <c r="I3" s="151">
        <v>19</v>
      </c>
      <c r="J3" s="151" t="s">
        <v>8</v>
      </c>
      <c r="K3" s="151">
        <v>0</v>
      </c>
      <c r="L3" s="151" t="s">
        <v>9</v>
      </c>
      <c r="M3" s="151">
        <v>0</v>
      </c>
    </row>
    <row r="4" ht="19.05" customHeight="true" spans="1:13">
      <c r="A4" s="113"/>
      <c r="B4" s="150"/>
      <c r="C4" s="150"/>
      <c r="D4" s="151" t="s">
        <v>10</v>
      </c>
      <c r="E4" s="151"/>
      <c r="F4" s="151">
        <v>18</v>
      </c>
      <c r="G4" s="151" t="s">
        <v>11</v>
      </c>
      <c r="H4" s="151"/>
      <c r="I4" s="151">
        <v>18</v>
      </c>
      <c r="J4" s="151" t="s">
        <v>12</v>
      </c>
      <c r="K4" s="151">
        <v>0</v>
      </c>
      <c r="L4" s="113" t="s">
        <v>13</v>
      </c>
      <c r="M4" s="113">
        <v>0</v>
      </c>
    </row>
    <row r="5" ht="49.95" customHeight="true" spans="1:13">
      <c r="A5" s="113" t="s">
        <v>14</v>
      </c>
      <c r="B5" s="150" t="s">
        <v>15</v>
      </c>
      <c r="C5" s="150"/>
      <c r="D5" s="150"/>
      <c r="E5" s="150"/>
      <c r="F5" s="150"/>
      <c r="G5" s="150"/>
      <c r="H5" s="150"/>
      <c r="I5" s="150"/>
      <c r="J5" s="150"/>
      <c r="K5" s="150"/>
      <c r="L5" s="150"/>
      <c r="M5" s="150"/>
    </row>
    <row r="6" ht="49.05" customHeight="true" spans="1:13">
      <c r="A6" s="113" t="s">
        <v>16</v>
      </c>
      <c r="B6" s="150" t="s">
        <v>17</v>
      </c>
      <c r="C6" s="150"/>
      <c r="D6" s="150"/>
      <c r="E6" s="150"/>
      <c r="F6" s="150"/>
      <c r="G6" s="150"/>
      <c r="H6" s="150"/>
      <c r="I6" s="150"/>
      <c r="J6" s="150"/>
      <c r="K6" s="150"/>
      <c r="L6" s="150"/>
      <c r="M6" s="150"/>
    </row>
    <row r="7" ht="25.95" customHeight="true" spans="1:13">
      <c r="A7" s="113" t="s">
        <v>18</v>
      </c>
      <c r="B7" s="113" t="s">
        <v>19</v>
      </c>
      <c r="C7" s="113"/>
      <c r="D7" s="113" t="s">
        <v>20</v>
      </c>
      <c r="E7" s="113"/>
      <c r="F7" s="113"/>
      <c r="G7" s="113"/>
      <c r="H7" s="113"/>
      <c r="I7" s="113"/>
      <c r="J7" s="113"/>
      <c r="K7" s="113"/>
      <c r="L7" s="113"/>
      <c r="M7" s="113"/>
    </row>
    <row r="8" ht="25.95" customHeight="true" spans="1:13">
      <c r="A8" s="113"/>
      <c r="B8" s="113"/>
      <c r="C8" s="113"/>
      <c r="D8" s="113" t="s">
        <v>21</v>
      </c>
      <c r="E8" s="113"/>
      <c r="F8" s="113"/>
      <c r="G8" s="113"/>
      <c r="H8" s="113" t="s">
        <v>22</v>
      </c>
      <c r="I8" s="113"/>
      <c r="J8" s="113"/>
      <c r="K8" s="113"/>
      <c r="L8" s="113"/>
      <c r="M8" s="113"/>
    </row>
    <row r="9" ht="25.95" customHeight="true" spans="1:13">
      <c r="A9" s="113"/>
      <c r="B9" s="113"/>
      <c r="C9" s="113"/>
      <c r="D9" s="113" t="s">
        <v>23</v>
      </c>
      <c r="E9" s="113"/>
      <c r="F9" s="113" t="s">
        <v>24</v>
      </c>
      <c r="G9" s="113"/>
      <c r="H9" s="113" t="s">
        <v>25</v>
      </c>
      <c r="I9" s="113"/>
      <c r="J9" s="113" t="s">
        <v>26</v>
      </c>
      <c r="K9" s="113"/>
      <c r="L9" s="113" t="s">
        <v>27</v>
      </c>
      <c r="M9" s="113"/>
    </row>
    <row r="10" ht="25.95" customHeight="true" spans="1:13">
      <c r="A10" s="113"/>
      <c r="B10" s="151" t="s">
        <v>28</v>
      </c>
      <c r="C10" s="151"/>
      <c r="D10" s="151" t="s">
        <v>29</v>
      </c>
      <c r="E10" s="151"/>
      <c r="F10" s="151" t="s">
        <v>30</v>
      </c>
      <c r="G10" s="151" t="s">
        <v>3</v>
      </c>
      <c r="H10" s="113">
        <v>0</v>
      </c>
      <c r="I10" s="113"/>
      <c r="J10" s="151" t="s">
        <v>28</v>
      </c>
      <c r="K10" s="151"/>
      <c r="L10" s="151" t="s">
        <v>31</v>
      </c>
      <c r="M10" s="151"/>
    </row>
    <row r="11" ht="24" customHeight="true" spans="1:13">
      <c r="A11" s="113" t="s">
        <v>32</v>
      </c>
      <c r="B11" s="113" t="s">
        <v>33</v>
      </c>
      <c r="C11" s="113" t="s">
        <v>34</v>
      </c>
      <c r="D11" s="113" t="s">
        <v>35</v>
      </c>
      <c r="E11" s="113" t="s">
        <v>36</v>
      </c>
      <c r="F11" s="113" t="s">
        <v>37</v>
      </c>
      <c r="G11" s="113" t="s">
        <v>38</v>
      </c>
      <c r="H11" s="113"/>
      <c r="I11" s="113" t="s">
        <v>39</v>
      </c>
      <c r="J11" s="113" t="s">
        <v>40</v>
      </c>
      <c r="K11" s="113" t="s">
        <v>41</v>
      </c>
      <c r="L11" s="113" t="s">
        <v>42</v>
      </c>
      <c r="M11" s="113" t="s">
        <v>43</v>
      </c>
    </row>
    <row r="12" ht="46.95" customHeight="true" spans="1:13">
      <c r="A12" s="113" t="s">
        <v>44</v>
      </c>
      <c r="B12" s="113" t="s">
        <v>45</v>
      </c>
      <c r="C12" s="113" t="s">
        <v>46</v>
      </c>
      <c r="D12" s="113">
        <v>20</v>
      </c>
      <c r="E12" s="113">
        <v>20</v>
      </c>
      <c r="F12" s="113" t="s">
        <v>47</v>
      </c>
      <c r="G12" s="113" t="s">
        <v>48</v>
      </c>
      <c r="H12" s="113"/>
      <c r="I12" s="113" t="s">
        <v>3</v>
      </c>
      <c r="J12" s="113" t="s">
        <v>49</v>
      </c>
      <c r="K12" s="113" t="s">
        <v>50</v>
      </c>
      <c r="L12" s="113" t="s">
        <v>3</v>
      </c>
      <c r="M12" s="113" t="s">
        <v>3</v>
      </c>
    </row>
    <row r="13" ht="46.95" customHeight="true" spans="1:13">
      <c r="A13" s="113"/>
      <c r="B13" s="113"/>
      <c r="C13" s="113" t="s">
        <v>51</v>
      </c>
      <c r="D13" s="113">
        <v>20</v>
      </c>
      <c r="E13" s="113">
        <v>20</v>
      </c>
      <c r="F13" s="113" t="s">
        <v>52</v>
      </c>
      <c r="G13" s="113" t="s">
        <v>53</v>
      </c>
      <c r="H13" s="113"/>
      <c r="I13" s="113" t="s">
        <v>3</v>
      </c>
      <c r="J13" s="113" t="s">
        <v>54</v>
      </c>
      <c r="K13" s="113" t="s">
        <v>50</v>
      </c>
      <c r="L13" s="113" t="s">
        <v>3</v>
      </c>
      <c r="M13" s="113" t="s">
        <v>3</v>
      </c>
    </row>
    <row r="14" ht="46.95" customHeight="true" spans="1:13">
      <c r="A14" s="113" t="s">
        <v>55</v>
      </c>
      <c r="B14" s="113" t="s">
        <v>56</v>
      </c>
      <c r="C14" s="113" t="s">
        <v>57</v>
      </c>
      <c r="D14" s="113">
        <v>4</v>
      </c>
      <c r="E14" s="113">
        <v>4</v>
      </c>
      <c r="F14" s="113" t="s">
        <v>58</v>
      </c>
      <c r="G14" s="113" t="s">
        <v>59</v>
      </c>
      <c r="H14" s="113"/>
      <c r="I14" s="113" t="s">
        <v>3</v>
      </c>
      <c r="J14" s="113" t="s">
        <v>60</v>
      </c>
      <c r="K14" s="113" t="s">
        <v>61</v>
      </c>
      <c r="L14" s="113" t="s">
        <v>3</v>
      </c>
      <c r="M14" s="113" t="s">
        <v>58</v>
      </c>
    </row>
    <row r="15" ht="46.95" customHeight="true" spans="1:13">
      <c r="A15" s="113"/>
      <c r="B15" s="113" t="s">
        <v>62</v>
      </c>
      <c r="C15" s="113" t="s">
        <v>63</v>
      </c>
      <c r="D15" s="113">
        <v>4</v>
      </c>
      <c r="E15" s="113">
        <v>4</v>
      </c>
      <c r="F15" s="113" t="s">
        <v>64</v>
      </c>
      <c r="G15" s="113" t="s">
        <v>65</v>
      </c>
      <c r="H15" s="113"/>
      <c r="I15" s="113" t="s">
        <v>3</v>
      </c>
      <c r="J15" s="113" t="s">
        <v>66</v>
      </c>
      <c r="K15" s="113" t="s">
        <v>67</v>
      </c>
      <c r="L15" s="113" t="s">
        <v>3</v>
      </c>
      <c r="M15" s="113" t="s">
        <v>3</v>
      </c>
    </row>
    <row r="16" ht="46.95" customHeight="true" spans="1:13">
      <c r="A16" s="113"/>
      <c r="B16" s="113"/>
      <c r="C16" s="113" t="s">
        <v>68</v>
      </c>
      <c r="D16" s="113">
        <v>4</v>
      </c>
      <c r="E16" s="113">
        <v>4</v>
      </c>
      <c r="F16" s="113" t="s">
        <v>69</v>
      </c>
      <c r="G16" s="113" t="s">
        <v>70</v>
      </c>
      <c r="H16" s="113"/>
      <c r="I16" s="113" t="s">
        <v>3</v>
      </c>
      <c r="J16" s="113" t="s">
        <v>71</v>
      </c>
      <c r="K16" s="113" t="s">
        <v>61</v>
      </c>
      <c r="L16" s="113" t="s">
        <v>3</v>
      </c>
      <c r="M16" s="113" t="s">
        <v>3</v>
      </c>
    </row>
    <row r="17" ht="46.95" customHeight="true" spans="1:13">
      <c r="A17" s="113"/>
      <c r="B17" s="113" t="s">
        <v>72</v>
      </c>
      <c r="C17" s="113" t="s">
        <v>73</v>
      </c>
      <c r="D17" s="113">
        <v>2</v>
      </c>
      <c r="E17" s="113">
        <v>2</v>
      </c>
      <c r="F17" s="113" t="s">
        <v>74</v>
      </c>
      <c r="G17" s="113" t="s">
        <v>75</v>
      </c>
      <c r="H17" s="113"/>
      <c r="I17" s="113" t="s">
        <v>3</v>
      </c>
      <c r="J17" s="113" t="s">
        <v>76</v>
      </c>
      <c r="K17" s="113" t="s">
        <v>67</v>
      </c>
      <c r="L17" s="113" t="s">
        <v>3</v>
      </c>
      <c r="M17" s="113" t="s">
        <v>77</v>
      </c>
    </row>
    <row r="18" ht="46.95" customHeight="true" spans="1:13">
      <c r="A18" s="113"/>
      <c r="B18" s="113"/>
      <c r="C18" s="113" t="s">
        <v>78</v>
      </c>
      <c r="D18" s="113">
        <v>2</v>
      </c>
      <c r="E18" s="113">
        <v>2</v>
      </c>
      <c r="F18" s="113" t="s">
        <v>77</v>
      </c>
      <c r="G18" s="113" t="s">
        <v>79</v>
      </c>
      <c r="H18" s="113"/>
      <c r="I18" s="113" t="s">
        <v>3</v>
      </c>
      <c r="J18" s="113" t="s">
        <v>80</v>
      </c>
      <c r="K18" s="113" t="s">
        <v>61</v>
      </c>
      <c r="L18" s="113" t="s">
        <v>3</v>
      </c>
      <c r="M18" s="113" t="s">
        <v>77</v>
      </c>
    </row>
    <row r="19" ht="46.95" customHeight="true" spans="1:13">
      <c r="A19" s="113"/>
      <c r="B19" s="113" t="s">
        <v>81</v>
      </c>
      <c r="C19" s="113" t="s">
        <v>82</v>
      </c>
      <c r="D19" s="113">
        <v>5</v>
      </c>
      <c r="E19" s="113">
        <v>5</v>
      </c>
      <c r="F19" s="113" t="s">
        <v>83</v>
      </c>
      <c r="G19" s="113" t="s">
        <v>84</v>
      </c>
      <c r="H19" s="113"/>
      <c r="I19" s="113" t="s">
        <v>3</v>
      </c>
      <c r="J19" s="113" t="s">
        <v>85</v>
      </c>
      <c r="K19" s="113" t="s">
        <v>61</v>
      </c>
      <c r="L19" s="113" t="s">
        <v>3</v>
      </c>
      <c r="M19" s="113" t="s">
        <v>3</v>
      </c>
    </row>
    <row r="20" ht="46.95" customHeight="true" spans="1:13">
      <c r="A20" s="113"/>
      <c r="B20" s="113"/>
      <c r="C20" s="113" t="s">
        <v>86</v>
      </c>
      <c r="D20" s="113">
        <v>10</v>
      </c>
      <c r="E20" s="113">
        <v>10</v>
      </c>
      <c r="F20" s="113" t="s">
        <v>87</v>
      </c>
      <c r="G20" s="113" t="s">
        <v>88</v>
      </c>
      <c r="H20" s="113"/>
      <c r="I20" s="113" t="s">
        <v>3</v>
      </c>
      <c r="J20" s="113" t="s">
        <v>89</v>
      </c>
      <c r="K20" s="113" t="s">
        <v>67</v>
      </c>
      <c r="L20" s="113" t="s">
        <v>3</v>
      </c>
      <c r="M20" s="113" t="s">
        <v>3</v>
      </c>
    </row>
    <row r="21" ht="46.95" customHeight="true" spans="1:13">
      <c r="A21" s="113"/>
      <c r="B21" s="113" t="s">
        <v>90</v>
      </c>
      <c r="C21" s="113" t="s">
        <v>91</v>
      </c>
      <c r="D21" s="113">
        <v>0.5</v>
      </c>
      <c r="E21" s="113">
        <v>0.5</v>
      </c>
      <c r="F21" s="113" t="s">
        <v>92</v>
      </c>
      <c r="G21" s="113" t="s">
        <v>93</v>
      </c>
      <c r="H21" s="113"/>
      <c r="I21" s="113" t="s">
        <v>3</v>
      </c>
      <c r="J21" s="113" t="s">
        <v>94</v>
      </c>
      <c r="K21" s="113" t="s">
        <v>67</v>
      </c>
      <c r="L21" s="113" t="s">
        <v>3</v>
      </c>
      <c r="M21" s="113" t="s">
        <v>3</v>
      </c>
    </row>
    <row r="22" ht="46.95" customHeight="true" spans="1:13">
      <c r="A22" s="113"/>
      <c r="B22" s="113"/>
      <c r="C22" s="113" t="s">
        <v>95</v>
      </c>
      <c r="D22" s="113">
        <v>1.5</v>
      </c>
      <c r="E22" s="113">
        <v>1.5</v>
      </c>
      <c r="F22" s="113" t="s">
        <v>96</v>
      </c>
      <c r="G22" s="113" t="s">
        <v>93</v>
      </c>
      <c r="H22" s="113"/>
      <c r="I22" s="113" t="s">
        <v>3</v>
      </c>
      <c r="J22" s="113" t="s">
        <v>97</v>
      </c>
      <c r="K22" s="113" t="s">
        <v>67</v>
      </c>
      <c r="L22" s="113" t="s">
        <v>3</v>
      </c>
      <c r="M22" s="113" t="s">
        <v>3</v>
      </c>
    </row>
    <row r="23" ht="46.95" customHeight="true" spans="1:13">
      <c r="A23" s="113"/>
      <c r="B23" s="113"/>
      <c r="C23" s="113" t="s">
        <v>98</v>
      </c>
      <c r="D23" s="113">
        <v>1</v>
      </c>
      <c r="E23" s="113">
        <v>1</v>
      </c>
      <c r="F23" s="113" t="s">
        <v>99</v>
      </c>
      <c r="G23" s="113" t="s">
        <v>100</v>
      </c>
      <c r="H23" s="113"/>
      <c r="I23" s="113" t="s">
        <v>3</v>
      </c>
      <c r="J23" s="113" t="s">
        <v>101</v>
      </c>
      <c r="K23" s="113" t="s">
        <v>67</v>
      </c>
      <c r="L23" s="113" t="s">
        <v>3</v>
      </c>
      <c r="M23" s="113" t="s">
        <v>3</v>
      </c>
    </row>
    <row r="24" ht="46.95" customHeight="true" spans="1:13">
      <c r="A24" s="113"/>
      <c r="B24" s="113"/>
      <c r="C24" s="113" t="s">
        <v>102</v>
      </c>
      <c r="D24" s="113">
        <v>2</v>
      </c>
      <c r="E24" s="113">
        <v>2</v>
      </c>
      <c r="F24" s="113" t="s">
        <v>103</v>
      </c>
      <c r="G24" s="113" t="s">
        <v>104</v>
      </c>
      <c r="H24" s="113"/>
      <c r="I24" s="113" t="s">
        <v>3</v>
      </c>
      <c r="J24" s="113" t="s">
        <v>105</v>
      </c>
      <c r="K24" s="113" t="s">
        <v>61</v>
      </c>
      <c r="L24" s="113" t="s">
        <v>3</v>
      </c>
      <c r="M24" s="113" t="s">
        <v>3</v>
      </c>
    </row>
    <row r="25" ht="46.95" customHeight="true" spans="1:13">
      <c r="A25" s="113"/>
      <c r="B25" s="113"/>
      <c r="C25" s="113" t="s">
        <v>106</v>
      </c>
      <c r="D25" s="113">
        <v>3</v>
      </c>
      <c r="E25" s="113">
        <v>3</v>
      </c>
      <c r="F25" s="113" t="s">
        <v>107</v>
      </c>
      <c r="G25" s="113" t="s">
        <v>108</v>
      </c>
      <c r="H25" s="113"/>
      <c r="I25" s="113" t="s">
        <v>3</v>
      </c>
      <c r="J25" s="113" t="s">
        <v>109</v>
      </c>
      <c r="K25" s="113" t="s">
        <v>61</v>
      </c>
      <c r="L25" s="113" t="s">
        <v>3</v>
      </c>
      <c r="M25" s="113" t="s">
        <v>3</v>
      </c>
    </row>
    <row r="26" ht="46.95" customHeight="true" spans="1:13">
      <c r="A26" s="113"/>
      <c r="B26" s="113"/>
      <c r="C26" s="113" t="s">
        <v>110</v>
      </c>
      <c r="D26" s="113">
        <v>1</v>
      </c>
      <c r="E26" s="113">
        <v>1</v>
      </c>
      <c r="F26" s="113" t="s">
        <v>111</v>
      </c>
      <c r="G26" s="113" t="s">
        <v>112</v>
      </c>
      <c r="H26" s="113"/>
      <c r="I26" s="113" t="s">
        <v>3</v>
      </c>
      <c r="J26" s="113" t="s">
        <v>113</v>
      </c>
      <c r="K26" s="113" t="s">
        <v>61</v>
      </c>
      <c r="L26" s="113" t="s">
        <v>3</v>
      </c>
      <c r="M26" s="113" t="s">
        <v>3</v>
      </c>
    </row>
    <row r="27" ht="46.95" customHeight="true" spans="1:13">
      <c r="A27" s="113"/>
      <c r="B27" s="113"/>
      <c r="C27" s="113" t="s">
        <v>114</v>
      </c>
      <c r="D27" s="113">
        <v>1</v>
      </c>
      <c r="E27" s="113">
        <v>1</v>
      </c>
      <c r="F27" s="113" t="s">
        <v>115</v>
      </c>
      <c r="G27" s="113" t="s">
        <v>116</v>
      </c>
      <c r="H27" s="113"/>
      <c r="I27" s="113" t="s">
        <v>3</v>
      </c>
      <c r="J27" s="113" t="s">
        <v>117</v>
      </c>
      <c r="K27" s="113" t="s">
        <v>61</v>
      </c>
      <c r="L27" s="113" t="s">
        <v>3</v>
      </c>
      <c r="M27" s="113" t="s">
        <v>3</v>
      </c>
    </row>
    <row r="28" ht="46.95" customHeight="true" spans="1:13">
      <c r="A28" s="113"/>
      <c r="B28" s="113" t="s">
        <v>118</v>
      </c>
      <c r="C28" s="113" t="s">
        <v>119</v>
      </c>
      <c r="D28" s="113">
        <v>2</v>
      </c>
      <c r="E28" s="113">
        <v>2</v>
      </c>
      <c r="F28" s="113" t="s">
        <v>120</v>
      </c>
      <c r="G28" s="113" t="s">
        <v>121</v>
      </c>
      <c r="H28" s="113"/>
      <c r="I28" s="113" t="s">
        <v>3</v>
      </c>
      <c r="J28" s="113" t="s">
        <v>122</v>
      </c>
      <c r="K28" s="113" t="s">
        <v>61</v>
      </c>
      <c r="L28" s="113" t="s">
        <v>3</v>
      </c>
      <c r="M28" s="113" t="s">
        <v>3</v>
      </c>
    </row>
    <row r="29" ht="46.95" customHeight="true" spans="1:13">
      <c r="A29" s="113"/>
      <c r="B29" s="113"/>
      <c r="C29" s="113" t="s">
        <v>123</v>
      </c>
      <c r="D29" s="113">
        <v>1</v>
      </c>
      <c r="E29" s="113">
        <v>1</v>
      </c>
      <c r="F29" s="113" t="s">
        <v>124</v>
      </c>
      <c r="G29" s="113" t="s">
        <v>125</v>
      </c>
      <c r="H29" s="113"/>
      <c r="I29" s="113" t="s">
        <v>3</v>
      </c>
      <c r="J29" s="113" t="s">
        <v>126</v>
      </c>
      <c r="K29" s="113" t="s">
        <v>61</v>
      </c>
      <c r="L29" s="113" t="s">
        <v>3</v>
      </c>
      <c r="M29" s="113" t="s">
        <v>3</v>
      </c>
    </row>
    <row r="30" ht="46.95" customHeight="true" spans="1:13">
      <c r="A30" s="113"/>
      <c r="B30" s="113"/>
      <c r="C30" s="113" t="s">
        <v>127</v>
      </c>
      <c r="D30" s="113">
        <v>1</v>
      </c>
      <c r="E30" s="113">
        <v>1</v>
      </c>
      <c r="F30" s="113" t="s">
        <v>128</v>
      </c>
      <c r="G30" s="113" t="s">
        <v>129</v>
      </c>
      <c r="H30" s="113"/>
      <c r="I30" s="113" t="s">
        <v>3</v>
      </c>
      <c r="J30" s="113" t="s">
        <v>130</v>
      </c>
      <c r="K30" s="113" t="s">
        <v>61</v>
      </c>
      <c r="L30" s="113" t="s">
        <v>3</v>
      </c>
      <c r="M30" s="113" t="s">
        <v>3</v>
      </c>
    </row>
    <row r="31" ht="46.95" customHeight="true" spans="1:13">
      <c r="A31" s="113"/>
      <c r="B31" s="113"/>
      <c r="C31" s="113" t="s">
        <v>131</v>
      </c>
      <c r="D31" s="113">
        <v>2</v>
      </c>
      <c r="E31" s="113">
        <v>2</v>
      </c>
      <c r="F31" s="113" t="s">
        <v>132</v>
      </c>
      <c r="G31" s="113" t="s">
        <v>133</v>
      </c>
      <c r="H31" s="113"/>
      <c r="I31" s="113" t="s">
        <v>3</v>
      </c>
      <c r="J31" s="113" t="s">
        <v>134</v>
      </c>
      <c r="K31" s="113" t="s">
        <v>61</v>
      </c>
      <c r="L31" s="113" t="s">
        <v>3</v>
      </c>
      <c r="M31" s="113" t="s">
        <v>3</v>
      </c>
    </row>
    <row r="32" ht="46.95" customHeight="true" spans="1:13">
      <c r="A32" s="113"/>
      <c r="B32" s="113"/>
      <c r="C32" s="113" t="s">
        <v>135</v>
      </c>
      <c r="D32" s="113">
        <v>2</v>
      </c>
      <c r="E32" s="113">
        <v>2</v>
      </c>
      <c r="F32" s="113" t="s">
        <v>136</v>
      </c>
      <c r="G32" s="113" t="s">
        <v>137</v>
      </c>
      <c r="H32" s="113"/>
      <c r="I32" s="113" t="s">
        <v>3</v>
      </c>
      <c r="J32" s="113" t="s">
        <v>138</v>
      </c>
      <c r="K32" s="113" t="s">
        <v>61</v>
      </c>
      <c r="L32" s="113" t="s">
        <v>3</v>
      </c>
      <c r="M32" s="113" t="s">
        <v>139</v>
      </c>
    </row>
    <row r="33" ht="46.95" customHeight="true" spans="1:13">
      <c r="A33" s="113"/>
      <c r="B33" s="113"/>
      <c r="C33" s="113" t="s">
        <v>140</v>
      </c>
      <c r="D33" s="113">
        <v>2</v>
      </c>
      <c r="E33" s="113">
        <v>2</v>
      </c>
      <c r="F33" s="113" t="s">
        <v>141</v>
      </c>
      <c r="G33" s="113" t="s">
        <v>142</v>
      </c>
      <c r="H33" s="113"/>
      <c r="I33" s="113" t="s">
        <v>3</v>
      </c>
      <c r="J33" s="113" t="s">
        <v>143</v>
      </c>
      <c r="K33" s="113" t="s">
        <v>61</v>
      </c>
      <c r="L33" s="113" t="s">
        <v>3</v>
      </c>
      <c r="M33" s="113" t="s">
        <v>3</v>
      </c>
    </row>
    <row r="34" ht="46.95" customHeight="true" spans="1:13">
      <c r="A34" s="113"/>
      <c r="B34" s="113" t="s">
        <v>144</v>
      </c>
      <c r="C34" s="113" t="s">
        <v>145</v>
      </c>
      <c r="D34" s="113">
        <v>6</v>
      </c>
      <c r="E34" s="113">
        <v>6</v>
      </c>
      <c r="F34" s="113" t="s">
        <v>146</v>
      </c>
      <c r="G34" s="113" t="s">
        <v>147</v>
      </c>
      <c r="H34" s="113"/>
      <c r="I34" s="113" t="s">
        <v>3</v>
      </c>
      <c r="J34" s="113" t="s">
        <v>148</v>
      </c>
      <c r="K34" s="113" t="s">
        <v>61</v>
      </c>
      <c r="L34" s="113" t="s">
        <v>3</v>
      </c>
      <c r="M34" s="113" t="s">
        <v>3</v>
      </c>
    </row>
    <row r="35" ht="46.95" customHeight="true" spans="1:13">
      <c r="A35" s="113"/>
      <c r="B35" s="113"/>
      <c r="C35" s="113" t="s">
        <v>149</v>
      </c>
      <c r="D35" s="113">
        <v>3</v>
      </c>
      <c r="E35" s="113">
        <v>3</v>
      </c>
      <c r="F35" s="113" t="s">
        <v>150</v>
      </c>
      <c r="G35" s="113" t="s">
        <v>151</v>
      </c>
      <c r="H35" s="113"/>
      <c r="I35" s="113" t="s">
        <v>3</v>
      </c>
      <c r="J35" s="113" t="s">
        <v>152</v>
      </c>
      <c r="K35" s="113" t="s">
        <v>67</v>
      </c>
      <c r="L35" s="113" t="s">
        <v>3</v>
      </c>
      <c r="M35" s="113" t="s">
        <v>3</v>
      </c>
    </row>
    <row r="36" ht="19.05" customHeight="true" spans="1:13">
      <c r="A36" s="113" t="s">
        <v>153</v>
      </c>
      <c r="B36" s="113"/>
      <c r="C36" s="113"/>
      <c r="D36" s="113">
        <v>100</v>
      </c>
      <c r="E36" s="113">
        <v>100</v>
      </c>
      <c r="F36" s="113" t="s">
        <v>3</v>
      </c>
      <c r="G36" s="113" t="s">
        <v>3</v>
      </c>
      <c r="H36" s="113"/>
      <c r="I36" s="113" t="s">
        <v>3</v>
      </c>
      <c r="J36" s="113" t="s">
        <v>3</v>
      </c>
      <c r="K36" s="113" t="s">
        <v>3</v>
      </c>
      <c r="L36" s="113" t="s">
        <v>3</v>
      </c>
      <c r="M36" s="113" t="s">
        <v>3</v>
      </c>
    </row>
  </sheetData>
  <mergeCells count="60">
    <mergeCell ref="A1:M1"/>
    <mergeCell ref="D3:E3"/>
    <mergeCell ref="G3:H3"/>
    <mergeCell ref="D4:E4"/>
    <mergeCell ref="G4:H4"/>
    <mergeCell ref="B5:M5"/>
    <mergeCell ref="B6:M6"/>
    <mergeCell ref="D7:M7"/>
    <mergeCell ref="D8:G8"/>
    <mergeCell ref="H8:M8"/>
    <mergeCell ref="D9:E9"/>
    <mergeCell ref="F9:G9"/>
    <mergeCell ref="H9:I9"/>
    <mergeCell ref="J9:K9"/>
    <mergeCell ref="L9:M9"/>
    <mergeCell ref="B10:C10"/>
    <mergeCell ref="D10:E10"/>
    <mergeCell ref="H10:I10"/>
    <mergeCell ref="J10:K10"/>
    <mergeCell ref="L10:M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A36:C36"/>
    <mergeCell ref="G36:H36"/>
    <mergeCell ref="A3:A4"/>
    <mergeCell ref="A7:A10"/>
    <mergeCell ref="A12:A13"/>
    <mergeCell ref="A14:A35"/>
    <mergeCell ref="B12:B13"/>
    <mergeCell ref="B15:B16"/>
    <mergeCell ref="B17:B18"/>
    <mergeCell ref="B19:B20"/>
    <mergeCell ref="B21:B27"/>
    <mergeCell ref="B28:B33"/>
    <mergeCell ref="B34:B35"/>
    <mergeCell ref="B7:C9"/>
    <mergeCell ref="B3:C4"/>
  </mergeCells>
  <pageMargins left="1.25" right="1.25" top="1" bottom="1" header="0.3" footer="0.3"/>
  <pageSetup paperSize="9" orientation="portrait"/>
  <headerFooter/>
  <rowBreaks count="1" manualBreakCount="1">
    <brk id="36"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2:E8"/>
  <sheetViews>
    <sheetView workbookViewId="0">
      <selection activeCell="F13" sqref="F13"/>
    </sheetView>
  </sheetViews>
  <sheetFormatPr defaultColWidth="9" defaultRowHeight="14.25" outlineLevelRow="7" outlineLevelCol="4"/>
  <cols>
    <col min="1" max="1" width="8.88333333333333" style="2"/>
    <col min="2" max="2" width="10.5583333333333" style="2" customWidth="true"/>
    <col min="3" max="3" width="13.1083333333333" style="2" customWidth="true"/>
    <col min="4" max="4" width="46.1083333333333" style="2" customWidth="true"/>
    <col min="5" max="5" width="12.1083333333333" style="2" customWidth="true"/>
    <col min="6" max="16384" width="8.88333333333333" style="2"/>
  </cols>
  <sheetData>
    <row r="2" s="1" customFormat="true" spans="2:5">
      <c r="B2" s="3" t="s">
        <v>361</v>
      </c>
      <c r="C2" s="3" t="s">
        <v>362</v>
      </c>
      <c r="D2" s="3" t="s">
        <v>363</v>
      </c>
      <c r="E2" s="3" t="s">
        <v>220</v>
      </c>
    </row>
    <row r="3" ht="57" spans="2:5">
      <c r="B3" s="4" t="s">
        <v>14</v>
      </c>
      <c r="C3" s="5" t="s">
        <v>364</v>
      </c>
      <c r="D3" s="5" t="s">
        <v>365</v>
      </c>
      <c r="E3" s="5" t="s">
        <v>366</v>
      </c>
    </row>
    <row r="4" ht="71.25" spans="2:5">
      <c r="B4" s="6"/>
      <c r="C4" s="5" t="s">
        <v>351</v>
      </c>
      <c r="D4" s="5" t="s">
        <v>367</v>
      </c>
      <c r="E4" s="5" t="s">
        <v>366</v>
      </c>
    </row>
    <row r="5" ht="42.75" spans="2:5">
      <c r="B5" s="6"/>
      <c r="C5" s="5" t="s">
        <v>368</v>
      </c>
      <c r="D5" s="5" t="s">
        <v>369</v>
      </c>
      <c r="E5" s="5" t="s">
        <v>366</v>
      </c>
    </row>
    <row r="6" ht="28.5" spans="2:5">
      <c r="B6" s="7"/>
      <c r="C6" s="5" t="s">
        <v>370</v>
      </c>
      <c r="D6" s="5" t="s">
        <v>371</v>
      </c>
      <c r="E6" s="5" t="s">
        <v>366</v>
      </c>
    </row>
    <row r="7" ht="28.5" spans="2:5">
      <c r="B7" s="4" t="s">
        <v>372</v>
      </c>
      <c r="C7" s="5" t="s">
        <v>364</v>
      </c>
      <c r="D7" s="5" t="s">
        <v>373</v>
      </c>
      <c r="E7" s="5" t="s">
        <v>366</v>
      </c>
    </row>
    <row r="8" ht="42.75" spans="2:5">
      <c r="B8" s="7"/>
      <c r="C8" s="5" t="s">
        <v>351</v>
      </c>
      <c r="D8" s="5" t="s">
        <v>374</v>
      </c>
      <c r="E8" s="5" t="s">
        <v>366</v>
      </c>
    </row>
  </sheetData>
  <mergeCells count="2">
    <mergeCell ref="B3:B6"/>
    <mergeCell ref="B7:B8"/>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92D050"/>
  </sheetPr>
  <dimension ref="A1:M37"/>
  <sheetViews>
    <sheetView zoomScale="70" zoomScaleNormal="70" topLeftCell="A20" workbookViewId="0">
      <selection activeCell="J20" sqref="J20"/>
    </sheetView>
  </sheetViews>
  <sheetFormatPr defaultColWidth="9" defaultRowHeight="14.25"/>
  <cols>
    <col min="1" max="9" width="14.4416666666667" customWidth="true"/>
    <col min="10" max="10" width="39.2166666666667" customWidth="true"/>
    <col min="11" max="13" width="14.4416666666667" customWidth="true"/>
  </cols>
  <sheetData>
    <row r="1" spans="1:1">
      <c r="A1" t="s">
        <v>154</v>
      </c>
    </row>
    <row r="2" ht="40.95" customHeight="true" spans="1:13">
      <c r="A2" s="148" t="s">
        <v>155</v>
      </c>
      <c r="B2" s="148"/>
      <c r="C2" s="148"/>
      <c r="D2" s="148"/>
      <c r="E2" s="148"/>
      <c r="F2" s="148"/>
      <c r="G2" s="148"/>
      <c r="H2" s="148"/>
      <c r="I2" s="148"/>
      <c r="J2" s="148"/>
      <c r="K2" s="148"/>
      <c r="L2" s="148"/>
      <c r="M2" s="148"/>
    </row>
    <row r="3" ht="19.05" customHeight="true" spans="1:13">
      <c r="A3" s="149" t="s">
        <v>1</v>
      </c>
      <c r="B3" s="149" t="s">
        <v>2</v>
      </c>
      <c r="C3" s="149" t="s">
        <v>3</v>
      </c>
      <c r="D3" s="149" t="s">
        <v>3</v>
      </c>
      <c r="E3" s="149" t="s">
        <v>3</v>
      </c>
      <c r="F3" s="149" t="s">
        <v>3</v>
      </c>
      <c r="G3" s="149" t="s">
        <v>3</v>
      </c>
      <c r="H3" s="149" t="s">
        <v>3</v>
      </c>
      <c r="I3" s="149" t="s">
        <v>3</v>
      </c>
      <c r="J3" s="149" t="s">
        <v>3</v>
      </c>
      <c r="K3" s="149" t="s">
        <v>3</v>
      </c>
      <c r="L3" s="149" t="s">
        <v>3</v>
      </c>
      <c r="M3" s="149" t="s">
        <v>3</v>
      </c>
    </row>
    <row r="4" ht="19.05" customHeight="true" spans="1:13">
      <c r="A4" s="113" t="s">
        <v>4</v>
      </c>
      <c r="B4" s="150" t="s">
        <v>5</v>
      </c>
      <c r="C4" s="150"/>
      <c r="D4" s="151" t="s">
        <v>6</v>
      </c>
      <c r="E4" s="151"/>
      <c r="F4" s="151">
        <v>19</v>
      </c>
      <c r="G4" s="151" t="s">
        <v>7</v>
      </c>
      <c r="H4" s="151"/>
      <c r="I4" s="151">
        <v>19</v>
      </c>
      <c r="J4" s="151" t="s">
        <v>8</v>
      </c>
      <c r="K4" s="151">
        <v>0</v>
      </c>
      <c r="L4" s="151" t="s">
        <v>9</v>
      </c>
      <c r="M4" s="151">
        <v>0</v>
      </c>
    </row>
    <row r="5" ht="19.05" customHeight="true" spans="1:13">
      <c r="A5" s="113"/>
      <c r="B5" s="150"/>
      <c r="C5" s="150"/>
      <c r="D5" s="151" t="s">
        <v>10</v>
      </c>
      <c r="E5" s="151"/>
      <c r="F5" s="151">
        <v>18</v>
      </c>
      <c r="G5" s="151" t="s">
        <v>11</v>
      </c>
      <c r="H5" s="151"/>
      <c r="I5" s="151">
        <v>18</v>
      </c>
      <c r="J5" s="151" t="s">
        <v>12</v>
      </c>
      <c r="K5" s="151">
        <v>0</v>
      </c>
      <c r="L5" s="113" t="s">
        <v>13</v>
      </c>
      <c r="M5" s="113">
        <v>0</v>
      </c>
    </row>
    <row r="6" ht="49.95" customHeight="true" spans="1:13">
      <c r="A6" s="113" t="s">
        <v>14</v>
      </c>
      <c r="B6" s="150" t="s">
        <v>15</v>
      </c>
      <c r="C6" s="150"/>
      <c r="D6" s="150"/>
      <c r="E6" s="150"/>
      <c r="F6" s="150"/>
      <c r="G6" s="150"/>
      <c r="H6" s="150"/>
      <c r="I6" s="150"/>
      <c r="J6" s="150"/>
      <c r="K6" s="150"/>
      <c r="L6" s="150"/>
      <c r="M6" s="150"/>
    </row>
    <row r="7" ht="49.05" customHeight="true" spans="1:13">
      <c r="A7" s="113" t="s">
        <v>16</v>
      </c>
      <c r="B7" s="150" t="s">
        <v>17</v>
      </c>
      <c r="C7" s="150"/>
      <c r="D7" s="150"/>
      <c r="E7" s="150"/>
      <c r="F7" s="150"/>
      <c r="G7" s="150"/>
      <c r="H7" s="150"/>
      <c r="I7" s="150"/>
      <c r="J7" s="150"/>
      <c r="K7" s="150"/>
      <c r="L7" s="150"/>
      <c r="M7" s="150"/>
    </row>
    <row r="8" ht="25.95" customHeight="true" spans="1:13">
      <c r="A8" s="113" t="s">
        <v>18</v>
      </c>
      <c r="B8" s="113" t="s">
        <v>19</v>
      </c>
      <c r="C8" s="113"/>
      <c r="D8" s="113" t="s">
        <v>20</v>
      </c>
      <c r="E8" s="113"/>
      <c r="F8" s="113"/>
      <c r="G8" s="113"/>
      <c r="H8" s="113"/>
      <c r="I8" s="113"/>
      <c r="J8" s="113"/>
      <c r="K8" s="113"/>
      <c r="L8" s="113"/>
      <c r="M8" s="113"/>
    </row>
    <row r="9" ht="25.95" customHeight="true" spans="1:13">
      <c r="A9" s="113"/>
      <c r="B9" s="113"/>
      <c r="C9" s="113"/>
      <c r="D9" s="113" t="s">
        <v>21</v>
      </c>
      <c r="E9" s="113"/>
      <c r="F9" s="113"/>
      <c r="G9" s="113"/>
      <c r="H9" s="113" t="s">
        <v>22</v>
      </c>
      <c r="I9" s="113"/>
      <c r="J9" s="113"/>
      <c r="K9" s="113"/>
      <c r="L9" s="113"/>
      <c r="M9" s="113"/>
    </row>
    <row r="10" ht="25.95" customHeight="true" spans="1:13">
      <c r="A10" s="113"/>
      <c r="B10" s="113"/>
      <c r="C10" s="113"/>
      <c r="D10" s="113" t="s">
        <v>23</v>
      </c>
      <c r="E10" s="113"/>
      <c r="F10" s="113" t="s">
        <v>24</v>
      </c>
      <c r="G10" s="113"/>
      <c r="H10" s="113" t="s">
        <v>25</v>
      </c>
      <c r="I10" s="113"/>
      <c r="J10" s="113" t="s">
        <v>26</v>
      </c>
      <c r="K10" s="113"/>
      <c r="L10" s="113" t="s">
        <v>27</v>
      </c>
      <c r="M10" s="113"/>
    </row>
    <row r="11" ht="25.8" customHeight="true" spans="1:13">
      <c r="A11" s="113"/>
      <c r="B11" s="151" t="s">
        <v>28</v>
      </c>
      <c r="C11" s="151"/>
      <c r="D11" s="151" t="s">
        <v>29</v>
      </c>
      <c r="E11" s="151"/>
      <c r="F11" s="151" t="s">
        <v>30</v>
      </c>
      <c r="G11" s="151" t="s">
        <v>3</v>
      </c>
      <c r="H11" s="113">
        <v>0</v>
      </c>
      <c r="I11" s="113"/>
      <c r="J11" s="151" t="s">
        <v>28</v>
      </c>
      <c r="K11" s="151"/>
      <c r="L11" s="151" t="s">
        <v>31</v>
      </c>
      <c r="M11" s="151"/>
    </row>
    <row r="12" ht="24" customHeight="true" spans="1:13">
      <c r="A12" s="113" t="s">
        <v>32</v>
      </c>
      <c r="B12" s="113" t="s">
        <v>33</v>
      </c>
      <c r="C12" s="113" t="s">
        <v>34</v>
      </c>
      <c r="D12" s="113" t="s">
        <v>35</v>
      </c>
      <c r="E12" s="113" t="s">
        <v>36</v>
      </c>
      <c r="F12" s="113" t="s">
        <v>37</v>
      </c>
      <c r="G12" s="113" t="s">
        <v>38</v>
      </c>
      <c r="H12" s="113"/>
      <c r="I12" s="113" t="s">
        <v>39</v>
      </c>
      <c r="J12" s="113" t="s">
        <v>40</v>
      </c>
      <c r="K12" s="113" t="s">
        <v>41</v>
      </c>
      <c r="L12" s="113" t="s">
        <v>42</v>
      </c>
      <c r="M12" s="113" t="s">
        <v>43</v>
      </c>
    </row>
    <row r="13" ht="108" spans="1:13">
      <c r="A13" s="113" t="s">
        <v>44</v>
      </c>
      <c r="B13" s="113" t="s">
        <v>45</v>
      </c>
      <c r="C13" s="113" t="s">
        <v>46</v>
      </c>
      <c r="D13" s="113">
        <v>20</v>
      </c>
      <c r="E13" s="113">
        <v>20</v>
      </c>
      <c r="F13" s="113" t="s">
        <v>47</v>
      </c>
      <c r="G13" s="113" t="s">
        <v>48</v>
      </c>
      <c r="H13" s="113"/>
      <c r="I13" s="113" t="s">
        <v>3</v>
      </c>
      <c r="J13" s="113" t="s">
        <v>49</v>
      </c>
      <c r="K13" s="113" t="s">
        <v>50</v>
      </c>
      <c r="L13" s="113" t="s">
        <v>3</v>
      </c>
      <c r="M13" s="113" t="s">
        <v>3</v>
      </c>
    </row>
    <row r="14" ht="144" spans="1:13">
      <c r="A14" s="113"/>
      <c r="B14" s="113"/>
      <c r="C14" s="113" t="s">
        <v>51</v>
      </c>
      <c r="D14" s="113">
        <v>20</v>
      </c>
      <c r="E14" s="113">
        <v>20</v>
      </c>
      <c r="F14" s="113" t="s">
        <v>52</v>
      </c>
      <c r="G14" s="113" t="s">
        <v>53</v>
      </c>
      <c r="H14" s="113"/>
      <c r="I14" s="113" t="s">
        <v>3</v>
      </c>
      <c r="J14" s="113" t="s">
        <v>54</v>
      </c>
      <c r="K14" s="113" t="s">
        <v>50</v>
      </c>
      <c r="L14" s="113" t="s">
        <v>3</v>
      </c>
      <c r="M14" s="113" t="s">
        <v>3</v>
      </c>
    </row>
    <row r="15" ht="84" spans="1:13">
      <c r="A15" s="113" t="s">
        <v>55</v>
      </c>
      <c r="B15" s="113" t="s">
        <v>56</v>
      </c>
      <c r="C15" s="113" t="s">
        <v>57</v>
      </c>
      <c r="D15" s="113">
        <v>4</v>
      </c>
      <c r="E15" s="113">
        <v>4</v>
      </c>
      <c r="F15" s="113" t="s">
        <v>58</v>
      </c>
      <c r="G15" s="113" t="s">
        <v>59</v>
      </c>
      <c r="H15" s="113"/>
      <c r="I15" s="113" t="s">
        <v>3</v>
      </c>
      <c r="J15" s="113" t="s">
        <v>60</v>
      </c>
      <c r="K15" s="113" t="s">
        <v>61</v>
      </c>
      <c r="L15" s="113" t="s">
        <v>3</v>
      </c>
      <c r="M15" s="113" t="s">
        <v>58</v>
      </c>
    </row>
    <row r="16" ht="108" spans="1:13">
      <c r="A16" s="113"/>
      <c r="B16" s="113" t="s">
        <v>62</v>
      </c>
      <c r="C16" s="113" t="s">
        <v>63</v>
      </c>
      <c r="D16" s="113">
        <v>4</v>
      </c>
      <c r="E16" s="113">
        <v>4</v>
      </c>
      <c r="F16" s="113" t="s">
        <v>64</v>
      </c>
      <c r="G16" s="113" t="s">
        <v>65</v>
      </c>
      <c r="H16" s="113"/>
      <c r="I16" s="113" t="s">
        <v>3</v>
      </c>
      <c r="J16" s="113" t="s">
        <v>66</v>
      </c>
      <c r="K16" s="113" t="s">
        <v>67</v>
      </c>
      <c r="L16" s="113" t="s">
        <v>3</v>
      </c>
      <c r="M16" s="113" t="s">
        <v>3</v>
      </c>
    </row>
    <row r="17" ht="156" spans="1:13">
      <c r="A17" s="113"/>
      <c r="B17" s="113"/>
      <c r="C17" s="113" t="s">
        <v>68</v>
      </c>
      <c r="D17" s="113">
        <v>4</v>
      </c>
      <c r="E17" s="113">
        <v>4</v>
      </c>
      <c r="F17" s="113" t="s">
        <v>69</v>
      </c>
      <c r="G17" s="113" t="s">
        <v>70</v>
      </c>
      <c r="H17" s="113"/>
      <c r="I17" s="113" t="s">
        <v>3</v>
      </c>
      <c r="J17" s="113" t="s">
        <v>71</v>
      </c>
      <c r="K17" s="113" t="s">
        <v>61</v>
      </c>
      <c r="L17" s="113" t="s">
        <v>3</v>
      </c>
      <c r="M17" s="113" t="s">
        <v>3</v>
      </c>
    </row>
    <row r="18" ht="84" spans="1:13">
      <c r="A18" s="113"/>
      <c r="B18" s="113" t="s">
        <v>72</v>
      </c>
      <c r="C18" s="113" t="s">
        <v>73</v>
      </c>
      <c r="D18" s="113">
        <v>2</v>
      </c>
      <c r="E18" s="113">
        <v>2</v>
      </c>
      <c r="F18" s="113" t="s">
        <v>74</v>
      </c>
      <c r="G18" s="113" t="s">
        <v>75</v>
      </c>
      <c r="H18" s="113"/>
      <c r="I18" s="113" t="s">
        <v>3</v>
      </c>
      <c r="J18" s="113" t="s">
        <v>76</v>
      </c>
      <c r="K18" s="113" t="s">
        <v>67</v>
      </c>
      <c r="L18" s="113" t="s">
        <v>3</v>
      </c>
      <c r="M18" s="113" t="s">
        <v>77</v>
      </c>
    </row>
    <row r="19" ht="72" spans="1:13">
      <c r="A19" s="113"/>
      <c r="B19" s="113"/>
      <c r="C19" s="113" t="s">
        <v>78</v>
      </c>
      <c r="D19" s="113">
        <v>2</v>
      </c>
      <c r="E19" s="113">
        <v>2</v>
      </c>
      <c r="F19" s="113" t="s">
        <v>77</v>
      </c>
      <c r="G19" s="113" t="s">
        <v>79</v>
      </c>
      <c r="H19" s="113"/>
      <c r="I19" s="113" t="s">
        <v>3</v>
      </c>
      <c r="J19" s="113" t="s">
        <v>80</v>
      </c>
      <c r="K19" s="113" t="s">
        <v>61</v>
      </c>
      <c r="L19" s="113" t="s">
        <v>3</v>
      </c>
      <c r="M19" s="113" t="s">
        <v>77</v>
      </c>
    </row>
    <row r="20" ht="96" spans="1:13">
      <c r="A20" s="113"/>
      <c r="B20" s="113" t="s">
        <v>81</v>
      </c>
      <c r="C20" s="113" t="s">
        <v>82</v>
      </c>
      <c r="D20" s="113">
        <v>5</v>
      </c>
      <c r="E20" s="113">
        <v>5</v>
      </c>
      <c r="F20" s="113" t="s">
        <v>83</v>
      </c>
      <c r="G20" s="113" t="s">
        <v>84</v>
      </c>
      <c r="H20" s="113"/>
      <c r="I20" s="113" t="s">
        <v>3</v>
      </c>
      <c r="J20" s="113" t="s">
        <v>85</v>
      </c>
      <c r="K20" s="113" t="s">
        <v>61</v>
      </c>
      <c r="L20" s="113" t="s">
        <v>3</v>
      </c>
      <c r="M20" s="113" t="s">
        <v>3</v>
      </c>
    </row>
    <row r="21" ht="96" spans="1:13">
      <c r="A21" s="113"/>
      <c r="B21" s="113"/>
      <c r="C21" s="113" t="s">
        <v>86</v>
      </c>
      <c r="D21" s="113">
        <v>10</v>
      </c>
      <c r="E21" s="113">
        <v>10</v>
      </c>
      <c r="F21" s="113" t="s">
        <v>87</v>
      </c>
      <c r="G21" s="113" t="s">
        <v>88</v>
      </c>
      <c r="H21" s="113"/>
      <c r="I21" s="113" t="s">
        <v>3</v>
      </c>
      <c r="J21" s="113" t="s">
        <v>89</v>
      </c>
      <c r="K21" s="113" t="s">
        <v>67</v>
      </c>
      <c r="L21" s="113" t="s">
        <v>3</v>
      </c>
      <c r="M21" s="113" t="s">
        <v>3</v>
      </c>
    </row>
    <row r="22" ht="24" spans="1:13">
      <c r="A22" s="113"/>
      <c r="B22" s="113" t="s">
        <v>90</v>
      </c>
      <c r="C22" s="113" t="s">
        <v>91</v>
      </c>
      <c r="D22" s="113">
        <v>0.5</v>
      </c>
      <c r="E22" s="113">
        <v>0.5</v>
      </c>
      <c r="F22" s="113" t="s">
        <v>92</v>
      </c>
      <c r="G22" s="113" t="s">
        <v>93</v>
      </c>
      <c r="H22" s="113"/>
      <c r="I22" s="113" t="s">
        <v>3</v>
      </c>
      <c r="J22" s="113" t="s">
        <v>94</v>
      </c>
      <c r="K22" s="113" t="s">
        <v>67</v>
      </c>
      <c r="L22" s="113" t="s">
        <v>3</v>
      </c>
      <c r="M22" s="113" t="s">
        <v>3</v>
      </c>
    </row>
    <row r="23" ht="84" spans="1:13">
      <c r="A23" s="113"/>
      <c r="B23" s="113"/>
      <c r="C23" s="113" t="s">
        <v>95</v>
      </c>
      <c r="D23" s="113">
        <v>1.5</v>
      </c>
      <c r="E23" s="113">
        <v>1.5</v>
      </c>
      <c r="F23" s="113" t="s">
        <v>96</v>
      </c>
      <c r="G23" s="113" t="s">
        <v>93</v>
      </c>
      <c r="H23" s="113"/>
      <c r="I23" s="113" t="s">
        <v>3</v>
      </c>
      <c r="J23" s="113" t="s">
        <v>97</v>
      </c>
      <c r="K23" s="113" t="s">
        <v>67</v>
      </c>
      <c r="L23" s="113" t="s">
        <v>3</v>
      </c>
      <c r="M23" s="113" t="s">
        <v>3</v>
      </c>
    </row>
    <row r="24" ht="36" spans="1:13">
      <c r="A24" s="113"/>
      <c r="B24" s="113"/>
      <c r="C24" s="113" t="s">
        <v>98</v>
      </c>
      <c r="D24" s="113">
        <v>1</v>
      </c>
      <c r="E24" s="113">
        <v>1</v>
      </c>
      <c r="F24" s="113" t="s">
        <v>99</v>
      </c>
      <c r="G24" s="113" t="s">
        <v>100</v>
      </c>
      <c r="H24" s="113"/>
      <c r="I24" s="113" t="s">
        <v>3</v>
      </c>
      <c r="J24" s="113" t="s">
        <v>101</v>
      </c>
      <c r="K24" s="113" t="s">
        <v>67</v>
      </c>
      <c r="L24" s="113" t="s">
        <v>3</v>
      </c>
      <c r="M24" s="113" t="s">
        <v>3</v>
      </c>
    </row>
    <row r="25" ht="24" spans="1:13">
      <c r="A25" s="113"/>
      <c r="B25" s="113"/>
      <c r="C25" s="113" t="s">
        <v>102</v>
      </c>
      <c r="D25" s="113">
        <v>2</v>
      </c>
      <c r="E25" s="113">
        <v>2</v>
      </c>
      <c r="F25" s="113" t="s">
        <v>103</v>
      </c>
      <c r="G25" s="113" t="s">
        <v>104</v>
      </c>
      <c r="H25" s="113"/>
      <c r="I25" s="113" t="s">
        <v>3</v>
      </c>
      <c r="J25" s="113" t="s">
        <v>105</v>
      </c>
      <c r="K25" s="113" t="s">
        <v>61</v>
      </c>
      <c r="L25" s="113" t="s">
        <v>3</v>
      </c>
      <c r="M25" s="113" t="s">
        <v>3</v>
      </c>
    </row>
    <row r="26" ht="108" spans="1:13">
      <c r="A26" s="113"/>
      <c r="B26" s="113"/>
      <c r="C26" s="113" t="s">
        <v>106</v>
      </c>
      <c r="D26" s="113">
        <v>3</v>
      </c>
      <c r="E26" s="113">
        <v>3</v>
      </c>
      <c r="F26" s="113" t="s">
        <v>107</v>
      </c>
      <c r="G26" s="113" t="s">
        <v>108</v>
      </c>
      <c r="H26" s="113"/>
      <c r="I26" s="113" t="s">
        <v>3</v>
      </c>
      <c r="J26" s="113" t="s">
        <v>109</v>
      </c>
      <c r="K26" s="113" t="s">
        <v>61</v>
      </c>
      <c r="L26" s="113" t="s">
        <v>3</v>
      </c>
      <c r="M26" s="113" t="s">
        <v>3</v>
      </c>
    </row>
    <row r="27" ht="36" spans="1:13">
      <c r="A27" s="113"/>
      <c r="B27" s="113"/>
      <c r="C27" s="113" t="s">
        <v>110</v>
      </c>
      <c r="D27" s="113">
        <v>1</v>
      </c>
      <c r="E27" s="113">
        <v>1</v>
      </c>
      <c r="F27" s="113" t="s">
        <v>111</v>
      </c>
      <c r="G27" s="113" t="s">
        <v>112</v>
      </c>
      <c r="H27" s="113"/>
      <c r="I27" s="113" t="s">
        <v>3</v>
      </c>
      <c r="J27" s="113" t="s">
        <v>113</v>
      </c>
      <c r="K27" s="113" t="s">
        <v>61</v>
      </c>
      <c r="L27" s="113" t="s">
        <v>3</v>
      </c>
      <c r="M27" s="113" t="s">
        <v>3</v>
      </c>
    </row>
    <row r="28" ht="48" spans="1:13">
      <c r="A28" s="113"/>
      <c r="B28" s="113"/>
      <c r="C28" s="113" t="s">
        <v>114</v>
      </c>
      <c r="D28" s="113">
        <v>1</v>
      </c>
      <c r="E28" s="113">
        <v>1</v>
      </c>
      <c r="F28" s="113" t="s">
        <v>115</v>
      </c>
      <c r="G28" s="113" t="s">
        <v>116</v>
      </c>
      <c r="H28" s="113"/>
      <c r="I28" s="113" t="s">
        <v>3</v>
      </c>
      <c r="J28" s="113" t="s">
        <v>117</v>
      </c>
      <c r="K28" s="113" t="s">
        <v>61</v>
      </c>
      <c r="L28" s="113" t="s">
        <v>3</v>
      </c>
      <c r="M28" s="113" t="s">
        <v>3</v>
      </c>
    </row>
    <row r="29" ht="36" spans="1:13">
      <c r="A29" s="113"/>
      <c r="B29" s="113" t="s">
        <v>118</v>
      </c>
      <c r="C29" s="113" t="s">
        <v>119</v>
      </c>
      <c r="D29" s="113">
        <v>2</v>
      </c>
      <c r="E29" s="113">
        <v>2</v>
      </c>
      <c r="F29" s="113" t="s">
        <v>120</v>
      </c>
      <c r="G29" s="113" t="s">
        <v>121</v>
      </c>
      <c r="H29" s="113"/>
      <c r="I29" s="113" t="s">
        <v>3</v>
      </c>
      <c r="J29" s="113" t="s">
        <v>122</v>
      </c>
      <c r="K29" s="113" t="s">
        <v>61</v>
      </c>
      <c r="L29" s="113" t="s">
        <v>3</v>
      </c>
      <c r="M29" s="113" t="s">
        <v>3</v>
      </c>
    </row>
    <row r="30" ht="36" spans="1:13">
      <c r="A30" s="113"/>
      <c r="B30" s="113"/>
      <c r="C30" s="113" t="s">
        <v>123</v>
      </c>
      <c r="D30" s="113">
        <v>1</v>
      </c>
      <c r="E30" s="113">
        <v>1</v>
      </c>
      <c r="F30" s="113" t="s">
        <v>124</v>
      </c>
      <c r="G30" s="113" t="s">
        <v>125</v>
      </c>
      <c r="H30" s="113"/>
      <c r="I30" s="113" t="s">
        <v>3</v>
      </c>
      <c r="J30" s="113" t="s">
        <v>126</v>
      </c>
      <c r="K30" s="113" t="s">
        <v>61</v>
      </c>
      <c r="L30" s="113" t="s">
        <v>3</v>
      </c>
      <c r="M30" s="113" t="s">
        <v>3</v>
      </c>
    </row>
    <row r="31" ht="24" spans="1:13">
      <c r="A31" s="113"/>
      <c r="B31" s="113"/>
      <c r="C31" s="113" t="s">
        <v>127</v>
      </c>
      <c r="D31" s="113">
        <v>1</v>
      </c>
      <c r="E31" s="113">
        <v>1</v>
      </c>
      <c r="F31" s="113" t="s">
        <v>128</v>
      </c>
      <c r="G31" s="113" t="s">
        <v>129</v>
      </c>
      <c r="H31" s="113"/>
      <c r="I31" s="113" t="s">
        <v>3</v>
      </c>
      <c r="J31" s="113" t="s">
        <v>130</v>
      </c>
      <c r="K31" s="113" t="s">
        <v>61</v>
      </c>
      <c r="L31" s="113" t="s">
        <v>3</v>
      </c>
      <c r="M31" s="113" t="s">
        <v>3</v>
      </c>
    </row>
    <row r="32" ht="36" spans="1:13">
      <c r="A32" s="113"/>
      <c r="B32" s="113"/>
      <c r="C32" s="113" t="s">
        <v>131</v>
      </c>
      <c r="D32" s="113">
        <v>2</v>
      </c>
      <c r="E32" s="113">
        <v>2</v>
      </c>
      <c r="F32" s="113" t="s">
        <v>132</v>
      </c>
      <c r="G32" s="113" t="s">
        <v>133</v>
      </c>
      <c r="H32" s="113"/>
      <c r="I32" s="113" t="s">
        <v>3</v>
      </c>
      <c r="J32" s="113" t="s">
        <v>134</v>
      </c>
      <c r="K32" s="113" t="s">
        <v>61</v>
      </c>
      <c r="L32" s="113" t="s">
        <v>3</v>
      </c>
      <c r="M32" s="113" t="s">
        <v>3</v>
      </c>
    </row>
    <row r="33" ht="96" spans="1:13">
      <c r="A33" s="113"/>
      <c r="B33" s="113"/>
      <c r="C33" s="113" t="s">
        <v>135</v>
      </c>
      <c r="D33" s="113">
        <v>2</v>
      </c>
      <c r="E33" s="113">
        <v>2</v>
      </c>
      <c r="F33" s="113" t="s">
        <v>136</v>
      </c>
      <c r="G33" s="113" t="s">
        <v>137</v>
      </c>
      <c r="H33" s="113"/>
      <c r="I33" s="113" t="s">
        <v>3</v>
      </c>
      <c r="J33" s="113" t="s">
        <v>138</v>
      </c>
      <c r="K33" s="113" t="s">
        <v>61</v>
      </c>
      <c r="L33" s="113" t="s">
        <v>3</v>
      </c>
      <c r="M33" s="113" t="s">
        <v>139</v>
      </c>
    </row>
    <row r="34" ht="72" spans="1:13">
      <c r="A34" s="113"/>
      <c r="B34" s="113"/>
      <c r="C34" s="113" t="s">
        <v>140</v>
      </c>
      <c r="D34" s="113">
        <v>2</v>
      </c>
      <c r="E34" s="113">
        <v>2</v>
      </c>
      <c r="F34" s="113" t="s">
        <v>141</v>
      </c>
      <c r="G34" s="113" t="s">
        <v>142</v>
      </c>
      <c r="H34" s="113"/>
      <c r="I34" s="113" t="s">
        <v>3</v>
      </c>
      <c r="J34" s="113" t="s">
        <v>143</v>
      </c>
      <c r="K34" s="113" t="s">
        <v>61</v>
      </c>
      <c r="L34" s="113" t="s">
        <v>3</v>
      </c>
      <c r="M34" s="113" t="s">
        <v>3</v>
      </c>
    </row>
    <row r="35" ht="73.8" customHeight="true" spans="1:13">
      <c r="A35" s="113"/>
      <c r="B35" s="113" t="s">
        <v>144</v>
      </c>
      <c r="C35" s="113" t="s">
        <v>145</v>
      </c>
      <c r="D35" s="113">
        <v>6</v>
      </c>
      <c r="E35" s="113">
        <v>6</v>
      </c>
      <c r="F35" s="113" t="s">
        <v>146</v>
      </c>
      <c r="G35" s="113" t="s">
        <v>147</v>
      </c>
      <c r="H35" s="113"/>
      <c r="I35" s="113" t="s">
        <v>3</v>
      </c>
      <c r="J35" s="113" t="s">
        <v>148</v>
      </c>
      <c r="K35" s="113" t="s">
        <v>61</v>
      </c>
      <c r="L35" s="113" t="s">
        <v>3</v>
      </c>
      <c r="M35" s="113" t="s">
        <v>3</v>
      </c>
    </row>
    <row r="36" ht="36" spans="1:13">
      <c r="A36" s="113"/>
      <c r="B36" s="113"/>
      <c r="C36" s="113" t="s">
        <v>149</v>
      </c>
      <c r="D36" s="113">
        <v>3</v>
      </c>
      <c r="E36" s="113">
        <v>3</v>
      </c>
      <c r="F36" s="113" t="s">
        <v>150</v>
      </c>
      <c r="G36" s="113" t="s">
        <v>151</v>
      </c>
      <c r="H36" s="113"/>
      <c r="I36" s="113" t="s">
        <v>3</v>
      </c>
      <c r="J36" s="113" t="s">
        <v>152</v>
      </c>
      <c r="K36" s="113" t="s">
        <v>67</v>
      </c>
      <c r="L36" s="113" t="s">
        <v>3</v>
      </c>
      <c r="M36" s="113" t="s">
        <v>3</v>
      </c>
    </row>
    <row r="37" ht="19.05" customHeight="true" spans="1:13">
      <c r="A37" s="113" t="s">
        <v>153</v>
      </c>
      <c r="B37" s="113"/>
      <c r="C37" s="113"/>
      <c r="D37" s="113">
        <v>100</v>
      </c>
      <c r="E37" s="113">
        <v>100</v>
      </c>
      <c r="F37" s="113" t="s">
        <v>3</v>
      </c>
      <c r="G37" s="113" t="s">
        <v>3</v>
      </c>
      <c r="H37" s="113"/>
      <c r="I37" s="113" t="s">
        <v>3</v>
      </c>
      <c r="J37" s="113" t="s">
        <v>3</v>
      </c>
      <c r="K37" s="113" t="s">
        <v>3</v>
      </c>
      <c r="L37" s="113" t="s">
        <v>3</v>
      </c>
      <c r="M37" s="113" t="s">
        <v>3</v>
      </c>
    </row>
  </sheetData>
  <mergeCells count="60">
    <mergeCell ref="A2:M2"/>
    <mergeCell ref="D4:E4"/>
    <mergeCell ref="G4:H4"/>
    <mergeCell ref="D5:E5"/>
    <mergeCell ref="G5:H5"/>
    <mergeCell ref="B6:M6"/>
    <mergeCell ref="B7:M7"/>
    <mergeCell ref="D8:M8"/>
    <mergeCell ref="D9:G9"/>
    <mergeCell ref="H9:M9"/>
    <mergeCell ref="D10:E10"/>
    <mergeCell ref="F10:G10"/>
    <mergeCell ref="H10:I10"/>
    <mergeCell ref="J10:K10"/>
    <mergeCell ref="L10:M10"/>
    <mergeCell ref="B11:C11"/>
    <mergeCell ref="D11:E11"/>
    <mergeCell ref="H11:I11"/>
    <mergeCell ref="J11:K11"/>
    <mergeCell ref="L11:M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G31:H31"/>
    <mergeCell ref="G32:H32"/>
    <mergeCell ref="G33:H33"/>
    <mergeCell ref="G34:H34"/>
    <mergeCell ref="G35:H35"/>
    <mergeCell ref="G36:H36"/>
    <mergeCell ref="A37:C37"/>
    <mergeCell ref="G37:H37"/>
    <mergeCell ref="A4:A5"/>
    <mergeCell ref="A8:A11"/>
    <mergeCell ref="A13:A14"/>
    <mergeCell ref="A15:A36"/>
    <mergeCell ref="B13:B14"/>
    <mergeCell ref="B16:B17"/>
    <mergeCell ref="B18:B19"/>
    <mergeCell ref="B20:B21"/>
    <mergeCell ref="B22:B28"/>
    <mergeCell ref="B29:B34"/>
    <mergeCell ref="B35:B36"/>
    <mergeCell ref="B8:C10"/>
    <mergeCell ref="B4:C5"/>
  </mergeCells>
  <pageMargins left="1.25" right="1.25" top="1" bottom="1" header="0.3" footer="0.3"/>
  <pageSetup paperSize="9" orientation="portrait"/>
  <headerFooter/>
  <rowBreaks count="1" manualBreakCount="1">
    <brk id="37"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B050"/>
    <pageSetUpPr fitToPage="true"/>
  </sheetPr>
  <dimension ref="A1:M30"/>
  <sheetViews>
    <sheetView tabSelected="1" zoomScale="80" zoomScaleNormal="80" workbookViewId="0">
      <pane xSplit="4" ySplit="5" topLeftCell="E6" activePane="bottomRight" state="frozen"/>
      <selection/>
      <selection pane="topRight"/>
      <selection pane="bottomLeft"/>
      <selection pane="bottomRight" activeCell="A2" sqref="A2:J2"/>
    </sheetView>
  </sheetViews>
  <sheetFormatPr defaultColWidth="9" defaultRowHeight="14.25"/>
  <cols>
    <col min="1" max="4" width="8.88333333333333" style="10"/>
    <col min="5" max="5" width="12.1083333333333" style="11" customWidth="true"/>
    <col min="6" max="7" width="8.88333333333333" style="10"/>
    <col min="8" max="8" width="66.4416666666667" style="10" customWidth="true"/>
    <col min="9" max="9" width="23.5583333333333" style="10" customWidth="true"/>
    <col min="10" max="10" width="82.8833333333333" style="10" customWidth="true"/>
    <col min="11" max="14" width="8.88333333333333" style="10" hidden="true" customWidth="true"/>
    <col min="15" max="15" width="9" style="10" hidden="true" customWidth="true"/>
    <col min="16" max="16384" width="8.88333333333333" style="10"/>
  </cols>
  <sheetData>
    <row r="1" ht="24.6" customHeight="true" spans="1:1">
      <c r="A1" s="120" t="s">
        <v>156</v>
      </c>
    </row>
    <row r="2" ht="23.4" customHeight="true" spans="1:10">
      <c r="A2" s="121" t="s">
        <v>157</v>
      </c>
      <c r="B2" s="14"/>
      <c r="C2" s="14"/>
      <c r="D2" s="14"/>
      <c r="E2" s="14"/>
      <c r="F2" s="14"/>
      <c r="G2" s="14"/>
      <c r="H2" s="14"/>
      <c r="I2" s="14"/>
      <c r="J2" s="14"/>
    </row>
    <row r="3" s="8" customFormat="true" ht="40.2" customHeight="true" spans="1:10">
      <c r="A3" s="15" t="s">
        <v>158</v>
      </c>
      <c r="B3" s="15"/>
      <c r="C3" s="15"/>
      <c r="D3" s="15"/>
      <c r="E3" s="15"/>
      <c r="F3" s="15"/>
      <c r="G3" s="15"/>
      <c r="H3" s="15"/>
      <c r="I3" s="138" t="s">
        <v>159</v>
      </c>
      <c r="J3" s="138" t="s">
        <v>160</v>
      </c>
    </row>
    <row r="4" s="8" customFormat="true" ht="40.2" customHeight="true" spans="1:10">
      <c r="A4" s="16" t="s">
        <v>32</v>
      </c>
      <c r="B4" s="16"/>
      <c r="C4" s="16" t="s">
        <v>33</v>
      </c>
      <c r="D4" s="16"/>
      <c r="E4" s="15" t="s">
        <v>34</v>
      </c>
      <c r="F4" s="16"/>
      <c r="G4" s="15" t="s">
        <v>161</v>
      </c>
      <c r="H4" s="15" t="s">
        <v>40</v>
      </c>
      <c r="I4" s="139"/>
      <c r="J4" s="139"/>
    </row>
    <row r="5" s="8" customFormat="true" ht="40.2" customHeight="true" spans="1:10">
      <c r="A5" s="15" t="s">
        <v>162</v>
      </c>
      <c r="B5" s="15" t="s">
        <v>163</v>
      </c>
      <c r="C5" s="15" t="s">
        <v>162</v>
      </c>
      <c r="D5" s="15" t="s">
        <v>163</v>
      </c>
      <c r="E5" s="15" t="s">
        <v>162</v>
      </c>
      <c r="F5" s="15" t="s">
        <v>163</v>
      </c>
      <c r="G5" s="15"/>
      <c r="H5" s="15"/>
      <c r="I5" s="140"/>
      <c r="J5" s="140"/>
    </row>
    <row r="6" ht="264" customHeight="true" spans="1:13">
      <c r="A6" s="17" t="s">
        <v>44</v>
      </c>
      <c r="B6" s="18">
        <v>40</v>
      </c>
      <c r="C6" s="17" t="s">
        <v>45</v>
      </c>
      <c r="D6" s="18">
        <v>40</v>
      </c>
      <c r="E6" s="19" t="s">
        <v>46</v>
      </c>
      <c r="F6" s="18">
        <v>20</v>
      </c>
      <c r="G6" s="18">
        <v>20</v>
      </c>
      <c r="H6" s="19" t="s">
        <v>164</v>
      </c>
      <c r="I6" s="141">
        <v>17.64</v>
      </c>
      <c r="J6" s="142" t="s">
        <v>165</v>
      </c>
      <c r="L6" s="10">
        <f>2*12+1*19.58+32*20+19.7+2*10</f>
        <v>723.28</v>
      </c>
      <c r="M6" s="10">
        <f>L6/41</f>
        <v>17.6409756097561</v>
      </c>
    </row>
    <row r="7" ht="181.2" customHeight="true" spans="1:12">
      <c r="A7" s="17"/>
      <c r="B7" s="18"/>
      <c r="C7" s="17"/>
      <c r="D7" s="18"/>
      <c r="E7" s="19" t="s">
        <v>51</v>
      </c>
      <c r="F7" s="18">
        <v>20</v>
      </c>
      <c r="G7" s="18">
        <v>20</v>
      </c>
      <c r="H7" s="19" t="s">
        <v>166</v>
      </c>
      <c r="I7" s="141">
        <v>17.89</v>
      </c>
      <c r="J7" s="143" t="s">
        <v>167</v>
      </c>
      <c r="K7" s="10">
        <f>4*12+2*16+13*20</f>
        <v>340</v>
      </c>
      <c r="L7" s="10">
        <f>K7/19</f>
        <v>17.8947368421053</v>
      </c>
    </row>
    <row r="8" ht="87.6" customHeight="true" spans="1:10">
      <c r="A8" s="122" t="s">
        <v>55</v>
      </c>
      <c r="B8" s="122">
        <v>60</v>
      </c>
      <c r="C8" s="17" t="s">
        <v>56</v>
      </c>
      <c r="D8" s="18">
        <v>2</v>
      </c>
      <c r="E8" s="19" t="s">
        <v>57</v>
      </c>
      <c r="F8" s="18">
        <v>2</v>
      </c>
      <c r="G8" s="18">
        <v>2</v>
      </c>
      <c r="H8" s="19" t="s">
        <v>168</v>
      </c>
      <c r="I8" s="144">
        <v>2</v>
      </c>
      <c r="J8" s="19" t="s">
        <v>169</v>
      </c>
    </row>
    <row r="9" ht="154.2" customHeight="true" spans="1:10">
      <c r="A9" s="123"/>
      <c r="B9" s="123"/>
      <c r="C9" s="17" t="s">
        <v>170</v>
      </c>
      <c r="D9" s="18">
        <v>10</v>
      </c>
      <c r="E9" s="19" t="s">
        <v>63</v>
      </c>
      <c r="F9" s="18">
        <v>4</v>
      </c>
      <c r="G9" s="18">
        <v>4</v>
      </c>
      <c r="H9" s="19" t="s">
        <v>171</v>
      </c>
      <c r="I9" s="144">
        <v>4</v>
      </c>
      <c r="J9" s="19" t="s">
        <v>172</v>
      </c>
    </row>
    <row r="10" ht="166.2" customHeight="true" spans="1:10">
      <c r="A10" s="123"/>
      <c r="B10" s="123"/>
      <c r="C10" s="17"/>
      <c r="D10" s="18"/>
      <c r="E10" s="19" t="s">
        <v>68</v>
      </c>
      <c r="F10" s="18">
        <v>6</v>
      </c>
      <c r="G10" s="18">
        <v>6</v>
      </c>
      <c r="H10" s="19" t="s">
        <v>173</v>
      </c>
      <c r="I10" s="144">
        <v>6</v>
      </c>
      <c r="J10" s="19" t="s">
        <v>174</v>
      </c>
    </row>
    <row r="11" ht="95.4" customHeight="true" spans="1:10">
      <c r="A11" s="123"/>
      <c r="B11" s="123"/>
      <c r="C11" s="124" t="s">
        <v>175</v>
      </c>
      <c r="D11" s="125">
        <v>3</v>
      </c>
      <c r="E11" s="19" t="s">
        <v>73</v>
      </c>
      <c r="F11" s="18">
        <v>2</v>
      </c>
      <c r="G11" s="18">
        <v>2</v>
      </c>
      <c r="H11" s="19" t="s">
        <v>176</v>
      </c>
      <c r="I11" s="144">
        <v>2</v>
      </c>
      <c r="J11" s="19" t="s">
        <v>177</v>
      </c>
    </row>
    <row r="12" ht="97.8" customHeight="true" spans="1:10">
      <c r="A12" s="123"/>
      <c r="B12" s="123"/>
      <c r="C12" s="126"/>
      <c r="D12" s="127"/>
      <c r="E12" s="19" t="s">
        <v>78</v>
      </c>
      <c r="F12" s="18">
        <v>1</v>
      </c>
      <c r="G12" s="18">
        <v>1</v>
      </c>
      <c r="H12" s="19" t="s">
        <v>80</v>
      </c>
      <c r="I12" s="144">
        <v>0.5</v>
      </c>
      <c r="J12" s="19" t="s">
        <v>178</v>
      </c>
    </row>
    <row r="13" ht="97.2" customHeight="true" spans="1:10">
      <c r="A13" s="123"/>
      <c r="B13" s="123"/>
      <c r="C13" s="17" t="s">
        <v>81</v>
      </c>
      <c r="D13" s="18">
        <v>15</v>
      </c>
      <c r="E13" s="19" t="s">
        <v>82</v>
      </c>
      <c r="F13" s="18">
        <v>5</v>
      </c>
      <c r="G13" s="18">
        <v>5</v>
      </c>
      <c r="H13" s="19" t="s">
        <v>179</v>
      </c>
      <c r="I13" s="144">
        <v>5</v>
      </c>
      <c r="J13" s="145" t="s">
        <v>180</v>
      </c>
    </row>
    <row r="14" ht="283.2" customHeight="true" spans="1:10">
      <c r="A14" s="123"/>
      <c r="B14" s="123"/>
      <c r="C14" s="17"/>
      <c r="D14" s="18"/>
      <c r="E14" s="19" t="s">
        <v>86</v>
      </c>
      <c r="F14" s="18">
        <v>10</v>
      </c>
      <c r="G14" s="18">
        <v>10</v>
      </c>
      <c r="H14" s="19" t="s">
        <v>89</v>
      </c>
      <c r="I14" s="144">
        <v>6.5</v>
      </c>
      <c r="J14" s="19" t="s">
        <v>181</v>
      </c>
    </row>
    <row r="15" ht="29.4" customHeight="true" spans="1:10">
      <c r="A15" s="123"/>
      <c r="B15" s="123"/>
      <c r="C15" s="128" t="s">
        <v>90</v>
      </c>
      <c r="D15" s="129">
        <v>10</v>
      </c>
      <c r="E15" s="135" t="s">
        <v>91</v>
      </c>
      <c r="F15" s="27">
        <v>0.5</v>
      </c>
      <c r="G15" s="27">
        <v>0.5</v>
      </c>
      <c r="H15" s="19" t="s">
        <v>182</v>
      </c>
      <c r="I15" s="144">
        <v>0.5</v>
      </c>
      <c r="J15" s="19" t="s">
        <v>183</v>
      </c>
    </row>
    <row r="16" ht="90" customHeight="true" spans="1:10">
      <c r="A16" s="123"/>
      <c r="B16" s="123"/>
      <c r="C16" s="130"/>
      <c r="D16" s="131"/>
      <c r="E16" s="135" t="s">
        <v>95</v>
      </c>
      <c r="F16" s="27">
        <v>1.5</v>
      </c>
      <c r="G16" s="27">
        <v>1.5</v>
      </c>
      <c r="H16" s="19" t="s">
        <v>184</v>
      </c>
      <c r="I16" s="144">
        <v>1.5</v>
      </c>
      <c r="J16" s="19" t="s">
        <v>185</v>
      </c>
    </row>
    <row r="17" ht="34.8" customHeight="true" spans="1:10">
      <c r="A17" s="123"/>
      <c r="B17" s="123"/>
      <c r="C17" s="130"/>
      <c r="D17" s="131"/>
      <c r="E17" s="19" t="s">
        <v>98</v>
      </c>
      <c r="F17" s="18">
        <v>1</v>
      </c>
      <c r="G17" s="18">
        <v>1</v>
      </c>
      <c r="H17" s="19" t="s">
        <v>101</v>
      </c>
      <c r="I17" s="144">
        <v>1</v>
      </c>
      <c r="J17" s="145" t="s">
        <v>186</v>
      </c>
    </row>
    <row r="18" ht="34.8" customHeight="true" spans="1:10">
      <c r="A18" s="123"/>
      <c r="B18" s="123"/>
      <c r="C18" s="130"/>
      <c r="D18" s="131"/>
      <c r="E18" s="19" t="s">
        <v>102</v>
      </c>
      <c r="F18" s="18">
        <v>2</v>
      </c>
      <c r="G18" s="18">
        <v>2</v>
      </c>
      <c r="H18" s="19" t="s">
        <v>105</v>
      </c>
      <c r="I18" s="144">
        <v>2</v>
      </c>
      <c r="J18" s="19" t="s">
        <v>187</v>
      </c>
    </row>
    <row r="19" ht="107.4" customHeight="true" spans="1:10">
      <c r="A19" s="123"/>
      <c r="B19" s="123"/>
      <c r="C19" s="130"/>
      <c r="D19" s="131"/>
      <c r="E19" s="19" t="s">
        <v>106</v>
      </c>
      <c r="F19" s="18">
        <v>3</v>
      </c>
      <c r="G19" s="18">
        <v>3</v>
      </c>
      <c r="H19" s="19" t="s">
        <v>188</v>
      </c>
      <c r="I19" s="144">
        <v>3</v>
      </c>
      <c r="J19" s="19" t="s">
        <v>189</v>
      </c>
    </row>
    <row r="20" ht="49.8" customHeight="true" spans="1:10">
      <c r="A20" s="123"/>
      <c r="B20" s="123"/>
      <c r="C20" s="130"/>
      <c r="D20" s="131"/>
      <c r="E20" s="19" t="s">
        <v>110</v>
      </c>
      <c r="F20" s="18">
        <v>1</v>
      </c>
      <c r="G20" s="18">
        <v>1</v>
      </c>
      <c r="H20" s="19" t="s">
        <v>190</v>
      </c>
      <c r="I20" s="144">
        <v>0</v>
      </c>
      <c r="J20" s="19" t="s">
        <v>191</v>
      </c>
    </row>
    <row r="21" ht="64.8" customHeight="true" spans="1:10">
      <c r="A21" s="123"/>
      <c r="B21" s="123"/>
      <c r="C21" s="132"/>
      <c r="D21" s="133"/>
      <c r="E21" s="135" t="s">
        <v>114</v>
      </c>
      <c r="F21" s="136">
        <v>1</v>
      </c>
      <c r="G21" s="136">
        <v>1</v>
      </c>
      <c r="H21" s="135" t="s">
        <v>192</v>
      </c>
      <c r="I21" s="146">
        <v>1</v>
      </c>
      <c r="J21" s="21" t="s">
        <v>193</v>
      </c>
    </row>
    <row r="22" ht="38.4" customHeight="true" spans="1:10">
      <c r="A22" s="123"/>
      <c r="B22" s="123"/>
      <c r="C22" s="128" t="s">
        <v>118</v>
      </c>
      <c r="D22" s="128">
        <v>10</v>
      </c>
      <c r="E22" s="19" t="s">
        <v>119</v>
      </c>
      <c r="F22" s="18">
        <v>2</v>
      </c>
      <c r="G22" s="18">
        <v>2</v>
      </c>
      <c r="H22" s="19" t="s">
        <v>194</v>
      </c>
      <c r="I22" s="144">
        <v>2</v>
      </c>
      <c r="J22" s="19" t="s">
        <v>195</v>
      </c>
    </row>
    <row r="23" ht="38.4" customHeight="true" spans="1:10">
      <c r="A23" s="123"/>
      <c r="B23" s="123"/>
      <c r="C23" s="130"/>
      <c r="D23" s="130"/>
      <c r="E23" s="19" t="s">
        <v>123</v>
      </c>
      <c r="F23" s="18">
        <v>1</v>
      </c>
      <c r="G23" s="18">
        <v>1</v>
      </c>
      <c r="H23" s="19" t="s">
        <v>196</v>
      </c>
      <c r="I23" s="144">
        <v>1</v>
      </c>
      <c r="J23" s="19" t="s">
        <v>197</v>
      </c>
    </row>
    <row r="24" ht="38.4" customHeight="true" spans="1:10">
      <c r="A24" s="123"/>
      <c r="B24" s="123"/>
      <c r="C24" s="130"/>
      <c r="D24" s="130"/>
      <c r="E24" s="19" t="s">
        <v>127</v>
      </c>
      <c r="F24" s="18">
        <v>1</v>
      </c>
      <c r="G24" s="18">
        <v>1</v>
      </c>
      <c r="H24" s="19" t="s">
        <v>130</v>
      </c>
      <c r="I24" s="144">
        <v>0.5</v>
      </c>
      <c r="J24" s="19" t="s">
        <v>198</v>
      </c>
    </row>
    <row r="25" ht="94.2" customHeight="true" spans="1:10">
      <c r="A25" s="123"/>
      <c r="B25" s="123"/>
      <c r="C25" s="130"/>
      <c r="D25" s="130"/>
      <c r="E25" s="19" t="s">
        <v>131</v>
      </c>
      <c r="F25" s="18">
        <v>2</v>
      </c>
      <c r="G25" s="18">
        <v>2</v>
      </c>
      <c r="H25" s="19" t="s">
        <v>199</v>
      </c>
      <c r="I25" s="144">
        <v>1.7</v>
      </c>
      <c r="J25" s="19" t="s">
        <v>200</v>
      </c>
    </row>
    <row r="26" ht="102" customHeight="true" spans="1:10">
      <c r="A26" s="123"/>
      <c r="B26" s="123"/>
      <c r="C26" s="130"/>
      <c r="D26" s="130"/>
      <c r="E26" s="19" t="s">
        <v>135</v>
      </c>
      <c r="F26" s="18">
        <v>2</v>
      </c>
      <c r="G26" s="18">
        <v>2</v>
      </c>
      <c r="H26" s="19" t="s">
        <v>201</v>
      </c>
      <c r="I26" s="144">
        <v>1.5</v>
      </c>
      <c r="J26" s="19" t="s">
        <v>202</v>
      </c>
    </row>
    <row r="27" ht="74.4" customHeight="true" spans="1:10">
      <c r="A27" s="123"/>
      <c r="B27" s="123"/>
      <c r="C27" s="132"/>
      <c r="D27" s="132"/>
      <c r="E27" s="19" t="s">
        <v>140</v>
      </c>
      <c r="F27" s="18">
        <v>2</v>
      </c>
      <c r="G27" s="18">
        <v>2</v>
      </c>
      <c r="H27" s="19" t="s">
        <v>203</v>
      </c>
      <c r="I27" s="144">
        <v>2</v>
      </c>
      <c r="J27" s="145" t="s">
        <v>204</v>
      </c>
    </row>
    <row r="28" ht="69.6" customHeight="true" spans="1:10">
      <c r="A28" s="123"/>
      <c r="B28" s="123"/>
      <c r="C28" s="17" t="s">
        <v>144</v>
      </c>
      <c r="D28" s="18">
        <v>10</v>
      </c>
      <c r="E28" s="19" t="s">
        <v>145</v>
      </c>
      <c r="F28" s="18">
        <v>7</v>
      </c>
      <c r="G28" s="18">
        <v>7</v>
      </c>
      <c r="H28" s="19" t="s">
        <v>205</v>
      </c>
      <c r="I28" s="144">
        <v>5</v>
      </c>
      <c r="J28" s="147" t="s">
        <v>206</v>
      </c>
    </row>
    <row r="29" ht="51" customHeight="true" spans="1:10">
      <c r="A29" s="134"/>
      <c r="B29" s="134"/>
      <c r="C29" s="17"/>
      <c r="D29" s="18"/>
      <c r="E29" s="19" t="s">
        <v>149</v>
      </c>
      <c r="F29" s="18">
        <v>3</v>
      </c>
      <c r="G29" s="18">
        <v>3</v>
      </c>
      <c r="H29" s="19" t="s">
        <v>207</v>
      </c>
      <c r="I29" s="144">
        <v>3</v>
      </c>
      <c r="J29" s="19" t="s">
        <v>208</v>
      </c>
    </row>
    <row r="30" s="9" customFormat="true" ht="59.4" customHeight="true" spans="1:10">
      <c r="A30" s="23" t="s">
        <v>153</v>
      </c>
      <c r="B30" s="25">
        <v>100</v>
      </c>
      <c r="C30" s="24" t="s">
        <v>3</v>
      </c>
      <c r="D30" s="25">
        <v>100</v>
      </c>
      <c r="E30" s="26" t="s">
        <v>3</v>
      </c>
      <c r="F30" s="25">
        <v>100</v>
      </c>
      <c r="G30" s="25">
        <v>100</v>
      </c>
      <c r="H30" s="137" t="s">
        <v>209</v>
      </c>
      <c r="I30" s="29">
        <f>SUM(I6:I29)</f>
        <v>87.23</v>
      </c>
      <c r="J30" s="24" t="s">
        <v>210</v>
      </c>
    </row>
  </sheetData>
  <mergeCells count="27">
    <mergeCell ref="A2:J2"/>
    <mergeCell ref="A3:H3"/>
    <mergeCell ref="A4:B4"/>
    <mergeCell ref="C4:D4"/>
    <mergeCell ref="E4:F4"/>
    <mergeCell ref="A6:A7"/>
    <mergeCell ref="A8:A29"/>
    <mergeCell ref="B6:B7"/>
    <mergeCell ref="B8:B29"/>
    <mergeCell ref="C6:C7"/>
    <mergeCell ref="C9:C10"/>
    <mergeCell ref="C11:C12"/>
    <mergeCell ref="C13:C14"/>
    <mergeCell ref="C15:C21"/>
    <mergeCell ref="C22:C27"/>
    <mergeCell ref="C28:C29"/>
    <mergeCell ref="D6:D7"/>
    <mergeCell ref="D9:D10"/>
    <mergeCell ref="D11:D12"/>
    <mergeCell ref="D13:D14"/>
    <mergeCell ref="D15:D21"/>
    <mergeCell ref="D22:D27"/>
    <mergeCell ref="D28:D29"/>
    <mergeCell ref="G4:G5"/>
    <mergeCell ref="H4:H5"/>
    <mergeCell ref="I3:I5"/>
    <mergeCell ref="J3:J5"/>
  </mergeCells>
  <pageMargins left="0.708661417322835" right="0.708661417322835" top="0.748031496062992" bottom="0.748031496062992" header="0.31496062992126" footer="0.31496062992126"/>
  <pageSetup paperSize="9" scale="56" fitToHeight="0" orientation="landscape"/>
  <headerFooter>
    <oddFooter>&amp;C&amp;P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E5" sqref="E5"/>
    </sheetView>
  </sheetViews>
  <sheetFormatPr defaultColWidth="9" defaultRowHeight="14.25"/>
  <sheetData>
    <row r="1" spans="1:1">
      <c r="A1" t="s">
        <v>211</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true"/>
  </sheetPr>
  <dimension ref="A1:O42"/>
  <sheetViews>
    <sheetView view="pageBreakPreview" zoomScale="60" zoomScaleNormal="70" zoomScaleSheetLayoutView="60" workbookViewId="0">
      <selection activeCell="E20" sqref="E20"/>
    </sheetView>
  </sheetViews>
  <sheetFormatPr defaultColWidth="9" defaultRowHeight="14.25"/>
  <cols>
    <col min="8" max="8" width="20.6666666666667" customWidth="true"/>
    <col min="9" max="9" width="14.775" customWidth="true"/>
    <col min="10" max="10" width="16.3333333333333" customWidth="true"/>
    <col min="11" max="11" width="47.5583333333333" customWidth="true"/>
    <col min="12" max="12" width="23.5583333333333" customWidth="true"/>
    <col min="13" max="13" width="44.8833333333333" customWidth="true"/>
  </cols>
  <sheetData>
    <row r="1" spans="1:1">
      <c r="A1" t="s">
        <v>154</v>
      </c>
    </row>
    <row r="2" ht="18" spans="1:14">
      <c r="A2" s="77" t="s">
        <v>155</v>
      </c>
      <c r="B2" s="78"/>
      <c r="C2" s="78"/>
      <c r="D2" s="78"/>
      <c r="E2" s="78"/>
      <c r="F2" s="78"/>
      <c r="G2" s="78"/>
      <c r="H2" s="78"/>
      <c r="I2" s="78"/>
      <c r="J2" s="78"/>
      <c r="K2" s="78"/>
      <c r="L2" s="78"/>
      <c r="M2" s="78"/>
      <c r="N2" s="78"/>
    </row>
    <row r="3" spans="1:14">
      <c r="A3" s="79" t="s">
        <v>212</v>
      </c>
      <c r="B3" s="80" t="s">
        <v>213</v>
      </c>
      <c r="C3" s="81"/>
      <c r="D3" s="81"/>
      <c r="E3" s="81"/>
      <c r="F3" s="81"/>
      <c r="G3" s="81"/>
      <c r="H3" s="81"/>
      <c r="I3" s="81"/>
      <c r="J3" s="81"/>
      <c r="K3" s="81"/>
      <c r="L3" s="81"/>
      <c r="M3" s="81"/>
      <c r="N3" s="116"/>
    </row>
    <row r="4" spans="1:14">
      <c r="A4" s="82" t="s">
        <v>214</v>
      </c>
      <c r="B4" s="83"/>
      <c r="C4" s="83"/>
      <c r="D4" s="83"/>
      <c r="E4" s="83"/>
      <c r="F4" s="83"/>
      <c r="G4" s="83"/>
      <c r="H4" s="83"/>
      <c r="I4" s="83"/>
      <c r="J4" s="83"/>
      <c r="K4" s="83"/>
      <c r="L4" s="83"/>
      <c r="M4" s="83"/>
      <c r="N4" s="111"/>
    </row>
    <row r="5" spans="1:14">
      <c r="A5" s="84" t="s">
        <v>4</v>
      </c>
      <c r="B5" s="85" t="s">
        <v>215</v>
      </c>
      <c r="C5" s="86"/>
      <c r="D5" s="87" t="s">
        <v>216</v>
      </c>
      <c r="E5" s="91"/>
      <c r="F5" s="91"/>
      <c r="G5" s="91"/>
      <c r="H5" s="91"/>
      <c r="I5" s="91"/>
      <c r="J5" s="91"/>
      <c r="K5" s="91"/>
      <c r="L5" s="91"/>
      <c r="M5" s="91"/>
      <c r="N5" s="110"/>
    </row>
    <row r="6" spans="1:14">
      <c r="A6" s="88"/>
      <c r="B6" s="89"/>
      <c r="C6" s="90"/>
      <c r="D6" s="87" t="s">
        <v>217</v>
      </c>
      <c r="E6" s="91"/>
      <c r="F6" s="91"/>
      <c r="G6" s="91"/>
      <c r="H6" s="91"/>
      <c r="I6" s="91"/>
      <c r="J6" s="91"/>
      <c r="K6" s="91"/>
      <c r="L6" s="91"/>
      <c r="M6" s="91"/>
      <c r="N6" s="110"/>
    </row>
    <row r="7" spans="1:14">
      <c r="A7" s="84" t="s">
        <v>218</v>
      </c>
      <c r="B7" s="87" t="s">
        <v>219</v>
      </c>
      <c r="C7" s="91"/>
      <c r="D7" s="91"/>
      <c r="E7" s="91"/>
      <c r="F7" s="91"/>
      <c r="G7" s="91"/>
      <c r="H7" s="110"/>
      <c r="I7" s="84" t="s">
        <v>220</v>
      </c>
      <c r="J7" s="87" t="s">
        <v>221</v>
      </c>
      <c r="K7" s="91"/>
      <c r="L7" s="91"/>
      <c r="M7" s="91"/>
      <c r="N7" s="110"/>
    </row>
    <row r="8" spans="1:14">
      <c r="A8" s="92"/>
      <c r="B8" s="87" t="s">
        <v>222</v>
      </c>
      <c r="C8" s="91"/>
      <c r="D8" s="91"/>
      <c r="E8" s="91"/>
      <c r="F8" s="91"/>
      <c r="G8" s="91"/>
      <c r="H8" s="110"/>
      <c r="I8" s="92"/>
      <c r="J8" s="87" t="s">
        <v>223</v>
      </c>
      <c r="K8" s="91"/>
      <c r="L8" s="91"/>
      <c r="M8" s="91"/>
      <c r="N8" s="110"/>
    </row>
    <row r="9" spans="1:14">
      <c r="A9" s="92"/>
      <c r="B9" s="87" t="s">
        <v>224</v>
      </c>
      <c r="C9" s="91"/>
      <c r="D9" s="91"/>
      <c r="E9" s="91"/>
      <c r="F9" s="91"/>
      <c r="G9" s="91"/>
      <c r="H9" s="110"/>
      <c r="I9" s="92"/>
      <c r="J9" s="87" t="s">
        <v>225</v>
      </c>
      <c r="K9" s="91"/>
      <c r="L9" s="91"/>
      <c r="M9" s="91"/>
      <c r="N9" s="110"/>
    </row>
    <row r="10" spans="1:14">
      <c r="A10" s="88"/>
      <c r="B10" s="87" t="s">
        <v>226</v>
      </c>
      <c r="C10" s="91"/>
      <c r="D10" s="91"/>
      <c r="E10" s="91"/>
      <c r="F10" s="91"/>
      <c r="G10" s="91"/>
      <c r="H10" s="110"/>
      <c r="I10" s="88"/>
      <c r="J10" s="87" t="s">
        <v>227</v>
      </c>
      <c r="K10" s="91"/>
      <c r="L10" s="91"/>
      <c r="M10" s="91"/>
      <c r="N10" s="110"/>
    </row>
    <row r="11" spans="1:14">
      <c r="A11" s="84" t="s">
        <v>18</v>
      </c>
      <c r="B11" s="84" t="s">
        <v>228</v>
      </c>
      <c r="C11" s="82" t="s">
        <v>20</v>
      </c>
      <c r="D11" s="83"/>
      <c r="E11" s="83"/>
      <c r="F11" s="83"/>
      <c r="G11" s="83"/>
      <c r="H11" s="83"/>
      <c r="I11" s="83"/>
      <c r="J11" s="83"/>
      <c r="K11" s="83"/>
      <c r="L11" s="83"/>
      <c r="M11" s="83"/>
      <c r="N11" s="111"/>
    </row>
    <row r="12" spans="1:14">
      <c r="A12" s="92"/>
      <c r="B12" s="92"/>
      <c r="C12" s="82" t="s">
        <v>21</v>
      </c>
      <c r="D12" s="83"/>
      <c r="E12" s="83"/>
      <c r="F12" s="83"/>
      <c r="G12" s="83"/>
      <c r="H12" s="83"/>
      <c r="I12" s="111"/>
      <c r="J12" s="87" t="s">
        <v>22</v>
      </c>
      <c r="K12" s="91"/>
      <c r="L12" s="91"/>
      <c r="M12" s="91"/>
      <c r="N12" s="110"/>
    </row>
    <row r="13" spans="1:14">
      <c r="A13" s="92"/>
      <c r="B13" s="92"/>
      <c r="C13" s="82" t="s">
        <v>23</v>
      </c>
      <c r="D13" s="83"/>
      <c r="E13" s="111"/>
      <c r="F13" s="82" t="s">
        <v>24</v>
      </c>
      <c r="G13" s="83"/>
      <c r="H13" s="83"/>
      <c r="I13" s="111"/>
      <c r="J13" s="82" t="s">
        <v>26</v>
      </c>
      <c r="K13" s="111"/>
      <c r="L13" s="82" t="s">
        <v>27</v>
      </c>
      <c r="M13" s="83"/>
      <c r="N13" s="111"/>
    </row>
    <row r="14" spans="1:14">
      <c r="A14" s="92"/>
      <c r="B14" s="92"/>
      <c r="C14" s="93">
        <v>643.38</v>
      </c>
      <c r="D14" s="94"/>
      <c r="E14" s="112"/>
      <c r="F14" s="93">
        <v>2035</v>
      </c>
      <c r="G14" s="94"/>
      <c r="H14" s="94"/>
      <c r="I14" s="112"/>
      <c r="J14" s="93">
        <v>2678.38</v>
      </c>
      <c r="K14" s="112"/>
      <c r="L14" s="115">
        <v>0</v>
      </c>
      <c r="M14" s="117"/>
      <c r="N14" s="118"/>
    </row>
    <row r="15" spans="1:14">
      <c r="A15" s="88"/>
      <c r="B15" s="88"/>
      <c r="C15" s="93">
        <v>643.38</v>
      </c>
      <c r="D15" s="94"/>
      <c r="E15" s="112"/>
      <c r="F15" s="93">
        <v>2035</v>
      </c>
      <c r="G15" s="94"/>
      <c r="H15" s="94"/>
      <c r="I15" s="112"/>
      <c r="J15" s="93">
        <v>2678.38</v>
      </c>
      <c r="K15" s="112"/>
      <c r="L15" s="115">
        <v>0</v>
      </c>
      <c r="M15" s="117"/>
      <c r="N15" s="118"/>
    </row>
    <row r="16" spans="1:14">
      <c r="A16" s="82" t="s">
        <v>229</v>
      </c>
      <c r="B16" s="83"/>
      <c r="C16" s="83"/>
      <c r="D16" s="83"/>
      <c r="E16" s="83"/>
      <c r="F16" s="83"/>
      <c r="G16" s="83"/>
      <c r="H16" s="83"/>
      <c r="I16" s="83"/>
      <c r="J16" s="83"/>
      <c r="K16" s="83"/>
      <c r="L16" s="83"/>
      <c r="M16" s="83"/>
      <c r="N16" s="111"/>
    </row>
    <row r="17" ht="71.25" spans="1:14">
      <c r="A17" s="79" t="s">
        <v>32</v>
      </c>
      <c r="B17" s="79" t="s">
        <v>35</v>
      </c>
      <c r="C17" s="79" t="s">
        <v>33</v>
      </c>
      <c r="D17" s="95" t="s">
        <v>35</v>
      </c>
      <c r="E17" s="79" t="s">
        <v>34</v>
      </c>
      <c r="F17" s="79" t="s">
        <v>35</v>
      </c>
      <c r="G17" s="79" t="s">
        <v>36</v>
      </c>
      <c r="H17" s="79" t="s">
        <v>230</v>
      </c>
      <c r="I17" s="79" t="s">
        <v>37</v>
      </c>
      <c r="J17" s="79" t="s">
        <v>38</v>
      </c>
      <c r="K17" s="79" t="s">
        <v>40</v>
      </c>
      <c r="L17" s="79" t="s">
        <v>41</v>
      </c>
      <c r="M17" s="79" t="s">
        <v>231</v>
      </c>
      <c r="N17" s="79" t="s">
        <v>43</v>
      </c>
    </row>
    <row r="18" ht="169.2" customHeight="true" spans="1:14">
      <c r="A18" s="79" t="s">
        <v>44</v>
      </c>
      <c r="B18" s="96">
        <v>40</v>
      </c>
      <c r="C18" s="79" t="s">
        <v>45</v>
      </c>
      <c r="D18" s="96">
        <v>40</v>
      </c>
      <c r="E18" s="95" t="s">
        <v>46</v>
      </c>
      <c r="F18" s="96">
        <v>20</v>
      </c>
      <c r="G18" s="96">
        <v>20</v>
      </c>
      <c r="H18" s="95" t="s">
        <v>232</v>
      </c>
      <c r="I18" s="79" t="s">
        <v>233</v>
      </c>
      <c r="J18" s="95" t="s">
        <v>48</v>
      </c>
      <c r="K18" s="95" t="s">
        <v>234</v>
      </c>
      <c r="L18" s="79" t="s">
        <v>235</v>
      </c>
      <c r="M18" s="95" t="s">
        <v>236</v>
      </c>
      <c r="N18" s="79" t="s">
        <v>237</v>
      </c>
    </row>
    <row r="19" ht="199.2" customHeight="true" spans="1:14">
      <c r="A19" s="79"/>
      <c r="B19" s="96"/>
      <c r="C19" s="79"/>
      <c r="D19" s="96"/>
      <c r="E19" s="95" t="s">
        <v>51</v>
      </c>
      <c r="F19" s="96">
        <v>20</v>
      </c>
      <c r="G19" s="96">
        <v>20</v>
      </c>
      <c r="H19" s="95" t="s">
        <v>232</v>
      </c>
      <c r="I19" s="79" t="s">
        <v>238</v>
      </c>
      <c r="J19" s="95" t="s">
        <v>53</v>
      </c>
      <c r="K19" s="95" t="s">
        <v>239</v>
      </c>
      <c r="L19" s="79" t="s">
        <v>235</v>
      </c>
      <c r="M19" s="95"/>
      <c r="N19" s="79"/>
    </row>
    <row r="20" ht="99.75" spans="1:14">
      <c r="A20" s="97" t="s">
        <v>55</v>
      </c>
      <c r="B20" s="97">
        <v>60</v>
      </c>
      <c r="C20" s="79" t="s">
        <v>56</v>
      </c>
      <c r="D20" s="96">
        <v>2</v>
      </c>
      <c r="E20" s="95" t="s">
        <v>57</v>
      </c>
      <c r="F20" s="96">
        <v>2</v>
      </c>
      <c r="G20" s="96">
        <v>2</v>
      </c>
      <c r="H20" s="95" t="s">
        <v>240</v>
      </c>
      <c r="I20" s="79" t="s">
        <v>241</v>
      </c>
      <c r="J20" s="95" t="s">
        <v>59</v>
      </c>
      <c r="K20" s="95" t="s">
        <v>242</v>
      </c>
      <c r="L20" s="79" t="s">
        <v>243</v>
      </c>
      <c r="M20" s="95" t="s">
        <v>244</v>
      </c>
      <c r="N20" s="79" t="s">
        <v>241</v>
      </c>
    </row>
    <row r="21" ht="154.2" customHeight="true" spans="1:14">
      <c r="A21" s="98"/>
      <c r="B21" s="98"/>
      <c r="C21" s="79" t="s">
        <v>170</v>
      </c>
      <c r="D21" s="96">
        <v>10</v>
      </c>
      <c r="E21" s="95" t="s">
        <v>63</v>
      </c>
      <c r="F21" s="96">
        <v>4</v>
      </c>
      <c r="G21" s="96">
        <v>4</v>
      </c>
      <c r="H21" s="79" t="s">
        <v>240</v>
      </c>
      <c r="I21" s="79" t="s">
        <v>245</v>
      </c>
      <c r="J21" s="95" t="s">
        <v>246</v>
      </c>
      <c r="K21" s="95" t="s">
        <v>247</v>
      </c>
      <c r="L21" s="95" t="s">
        <v>67</v>
      </c>
      <c r="M21" s="95" t="s">
        <v>248</v>
      </c>
      <c r="N21" s="79" t="s">
        <v>237</v>
      </c>
    </row>
    <row r="22" ht="199.5" spans="1:14">
      <c r="A22" s="98"/>
      <c r="B22" s="98"/>
      <c r="C22" s="79"/>
      <c r="D22" s="96"/>
      <c r="E22" s="95" t="s">
        <v>68</v>
      </c>
      <c r="F22" s="96">
        <v>6</v>
      </c>
      <c r="G22" s="96">
        <v>6</v>
      </c>
      <c r="H22" s="79" t="s">
        <v>240</v>
      </c>
      <c r="I22" s="79" t="s">
        <v>249</v>
      </c>
      <c r="J22" s="95" t="s">
        <v>250</v>
      </c>
      <c r="K22" s="95" t="s">
        <v>251</v>
      </c>
      <c r="L22" s="95" t="s">
        <v>252</v>
      </c>
      <c r="M22" s="95" t="s">
        <v>253</v>
      </c>
      <c r="N22" s="79" t="s">
        <v>237</v>
      </c>
    </row>
    <row r="23" ht="99.75" spans="1:14">
      <c r="A23" s="98"/>
      <c r="B23" s="98"/>
      <c r="C23" s="84" t="s">
        <v>175</v>
      </c>
      <c r="D23" s="99">
        <v>3</v>
      </c>
      <c r="E23" s="95" t="s">
        <v>73</v>
      </c>
      <c r="F23" s="96">
        <v>2</v>
      </c>
      <c r="G23" s="96">
        <v>2</v>
      </c>
      <c r="H23" s="79" t="s">
        <v>240</v>
      </c>
      <c r="I23" s="79" t="s">
        <v>254</v>
      </c>
      <c r="J23" s="95" t="s">
        <v>255</v>
      </c>
      <c r="K23" s="95" t="s">
        <v>256</v>
      </c>
      <c r="L23" s="95" t="s">
        <v>67</v>
      </c>
      <c r="M23" s="95" t="s">
        <v>257</v>
      </c>
      <c r="N23" s="79" t="s">
        <v>258</v>
      </c>
    </row>
    <row r="24" ht="99.75" spans="1:14">
      <c r="A24" s="98"/>
      <c r="B24" s="98"/>
      <c r="C24" s="88"/>
      <c r="D24" s="100"/>
      <c r="E24" s="95" t="s">
        <v>78</v>
      </c>
      <c r="F24" s="96">
        <v>1</v>
      </c>
      <c r="G24" s="96">
        <v>1</v>
      </c>
      <c r="H24" s="79" t="s">
        <v>240</v>
      </c>
      <c r="I24" s="79" t="s">
        <v>259</v>
      </c>
      <c r="J24" s="95" t="s">
        <v>260</v>
      </c>
      <c r="K24" s="95" t="s">
        <v>261</v>
      </c>
      <c r="L24" s="79" t="s">
        <v>252</v>
      </c>
      <c r="M24" s="95" t="s">
        <v>248</v>
      </c>
      <c r="N24" s="79" t="s">
        <v>258</v>
      </c>
    </row>
    <row r="25" ht="128.25" spans="1:14">
      <c r="A25" s="98"/>
      <c r="B25" s="98"/>
      <c r="C25" s="79" t="s">
        <v>81</v>
      </c>
      <c r="D25" s="96">
        <v>15</v>
      </c>
      <c r="E25" s="95" t="s">
        <v>82</v>
      </c>
      <c r="F25" s="96">
        <v>5</v>
      </c>
      <c r="G25" s="96">
        <v>5</v>
      </c>
      <c r="H25" s="79" t="s">
        <v>240</v>
      </c>
      <c r="I25" s="79" t="s">
        <v>262</v>
      </c>
      <c r="J25" s="95" t="s">
        <v>84</v>
      </c>
      <c r="K25" s="95" t="s">
        <v>263</v>
      </c>
      <c r="L25" s="79" t="s">
        <v>252</v>
      </c>
      <c r="M25" s="95" t="s">
        <v>264</v>
      </c>
      <c r="N25" s="79" t="s">
        <v>237</v>
      </c>
    </row>
    <row r="26" ht="114" spans="1:14">
      <c r="A26" s="98"/>
      <c r="B26" s="98"/>
      <c r="C26" s="79"/>
      <c r="D26" s="96"/>
      <c r="E26" s="95" t="s">
        <v>86</v>
      </c>
      <c r="F26" s="96">
        <v>10</v>
      </c>
      <c r="G26" s="96">
        <v>10</v>
      </c>
      <c r="H26" s="79" t="s">
        <v>240</v>
      </c>
      <c r="I26" s="79" t="s">
        <v>265</v>
      </c>
      <c r="J26" s="95" t="s">
        <v>88</v>
      </c>
      <c r="K26" s="95" t="s">
        <v>266</v>
      </c>
      <c r="L26" s="79" t="s">
        <v>67</v>
      </c>
      <c r="M26" s="95" t="s">
        <v>248</v>
      </c>
      <c r="N26" s="79" t="s">
        <v>237</v>
      </c>
    </row>
    <row r="27" ht="85.5" spans="1:14">
      <c r="A27" s="98"/>
      <c r="B27" s="98"/>
      <c r="C27" s="97" t="s">
        <v>3</v>
      </c>
      <c r="D27" s="101">
        <v>10</v>
      </c>
      <c r="E27" s="113" t="s">
        <v>91</v>
      </c>
      <c r="F27" s="114">
        <v>0.5</v>
      </c>
      <c r="G27" s="114">
        <v>0.5</v>
      </c>
      <c r="H27" s="79" t="s">
        <v>240</v>
      </c>
      <c r="I27" s="79" t="s">
        <v>267</v>
      </c>
      <c r="J27" s="95" t="s">
        <v>268</v>
      </c>
      <c r="K27" s="95" t="s">
        <v>182</v>
      </c>
      <c r="L27" s="79" t="s">
        <v>67</v>
      </c>
      <c r="M27" s="95" t="s">
        <v>269</v>
      </c>
      <c r="N27" s="79" t="s">
        <v>237</v>
      </c>
    </row>
    <row r="28" ht="99.75" spans="1:14">
      <c r="A28" s="98"/>
      <c r="B28" s="98"/>
      <c r="C28" s="98"/>
      <c r="D28" s="102"/>
      <c r="E28" s="113" t="s">
        <v>95</v>
      </c>
      <c r="F28" s="114">
        <v>1.5</v>
      </c>
      <c r="G28" s="114">
        <v>1.5</v>
      </c>
      <c r="H28" s="95" t="s">
        <v>232</v>
      </c>
      <c r="I28" s="79" t="s">
        <v>270</v>
      </c>
      <c r="J28" s="95" t="s">
        <v>271</v>
      </c>
      <c r="K28" s="95" t="s">
        <v>272</v>
      </c>
      <c r="L28" s="79" t="s">
        <v>67</v>
      </c>
      <c r="M28" s="95" t="s">
        <v>269</v>
      </c>
      <c r="N28" s="79" t="s">
        <v>237</v>
      </c>
    </row>
    <row r="29" ht="57" spans="1:14">
      <c r="A29" s="98"/>
      <c r="B29" s="98"/>
      <c r="C29" s="98"/>
      <c r="D29" s="102"/>
      <c r="E29" s="95" t="s">
        <v>98</v>
      </c>
      <c r="F29" s="96">
        <v>1</v>
      </c>
      <c r="G29" s="96">
        <v>1</v>
      </c>
      <c r="H29" s="95" t="s">
        <v>232</v>
      </c>
      <c r="I29" s="79" t="s">
        <v>273</v>
      </c>
      <c r="J29" s="95" t="s">
        <v>274</v>
      </c>
      <c r="K29" s="95" t="s">
        <v>101</v>
      </c>
      <c r="L29" s="79" t="s">
        <v>67</v>
      </c>
      <c r="M29" s="95" t="s">
        <v>269</v>
      </c>
      <c r="N29" s="79" t="s">
        <v>237</v>
      </c>
    </row>
    <row r="30" ht="71.25" spans="1:14">
      <c r="A30" s="98"/>
      <c r="B30" s="98"/>
      <c r="C30" s="98"/>
      <c r="D30" s="102"/>
      <c r="E30" s="95" t="s">
        <v>102</v>
      </c>
      <c r="F30" s="96">
        <v>2</v>
      </c>
      <c r="G30" s="96">
        <v>2</v>
      </c>
      <c r="H30" s="95" t="s">
        <v>232</v>
      </c>
      <c r="I30" s="79" t="s">
        <v>103</v>
      </c>
      <c r="J30" s="95" t="s">
        <v>275</v>
      </c>
      <c r="K30" s="95" t="s">
        <v>105</v>
      </c>
      <c r="L30" s="79" t="s">
        <v>243</v>
      </c>
      <c r="M30" s="95" t="s">
        <v>269</v>
      </c>
      <c r="N30" s="79" t="s">
        <v>237</v>
      </c>
    </row>
    <row r="31" ht="142.5" spans="1:14">
      <c r="A31" s="98"/>
      <c r="B31" s="98"/>
      <c r="C31" s="98"/>
      <c r="D31" s="102"/>
      <c r="E31" s="95" t="s">
        <v>106</v>
      </c>
      <c r="F31" s="96">
        <v>3</v>
      </c>
      <c r="G31" s="96">
        <v>3</v>
      </c>
      <c r="H31" s="95" t="s">
        <v>240</v>
      </c>
      <c r="I31" s="79" t="s">
        <v>276</v>
      </c>
      <c r="J31" s="95" t="s">
        <v>108</v>
      </c>
      <c r="K31" s="95" t="s">
        <v>277</v>
      </c>
      <c r="L31" s="79" t="s">
        <v>243</v>
      </c>
      <c r="M31" s="95" t="s">
        <v>269</v>
      </c>
      <c r="N31" s="79" t="s">
        <v>237</v>
      </c>
    </row>
    <row r="32" ht="71.25" spans="1:14">
      <c r="A32" s="98"/>
      <c r="B32" s="98"/>
      <c r="C32" s="98"/>
      <c r="D32" s="102"/>
      <c r="E32" s="95" t="s">
        <v>110</v>
      </c>
      <c r="F32" s="96">
        <v>1</v>
      </c>
      <c r="G32" s="96">
        <v>1</v>
      </c>
      <c r="H32" s="95" t="s">
        <v>232</v>
      </c>
      <c r="I32" s="79" t="s">
        <v>278</v>
      </c>
      <c r="J32" s="95" t="s">
        <v>112</v>
      </c>
      <c r="K32" s="95" t="s">
        <v>190</v>
      </c>
      <c r="L32" s="79" t="s">
        <v>243</v>
      </c>
      <c r="M32" s="95" t="s">
        <v>279</v>
      </c>
      <c r="N32" s="79" t="s">
        <v>237</v>
      </c>
    </row>
    <row r="33" ht="50.4" customHeight="true" spans="1:15">
      <c r="A33" s="98"/>
      <c r="B33" s="98"/>
      <c r="C33" s="103"/>
      <c r="D33" s="104"/>
      <c r="E33" s="113" t="s">
        <v>114</v>
      </c>
      <c r="F33" s="113">
        <v>1</v>
      </c>
      <c r="G33" s="113">
        <v>1</v>
      </c>
      <c r="H33" s="113" t="s">
        <v>115</v>
      </c>
      <c r="I33" s="113" t="s">
        <v>116</v>
      </c>
      <c r="J33" s="113"/>
      <c r="K33" s="113" t="s">
        <v>3</v>
      </c>
      <c r="L33" s="113" t="s">
        <v>117</v>
      </c>
      <c r="M33" s="113" t="s">
        <v>61</v>
      </c>
      <c r="N33" s="113" t="s">
        <v>3</v>
      </c>
      <c r="O33" s="113" t="s">
        <v>3</v>
      </c>
    </row>
    <row r="34" ht="85.5" spans="1:15">
      <c r="A34" s="98"/>
      <c r="B34" s="98"/>
      <c r="C34" s="105" t="s">
        <v>118</v>
      </c>
      <c r="D34" s="105">
        <v>10</v>
      </c>
      <c r="E34" s="95" t="s">
        <v>119</v>
      </c>
      <c r="F34" s="96">
        <v>2</v>
      </c>
      <c r="G34" s="96">
        <v>2</v>
      </c>
      <c r="H34" s="79" t="s">
        <v>240</v>
      </c>
      <c r="I34" s="79" t="s">
        <v>280</v>
      </c>
      <c r="J34" s="95" t="s">
        <v>281</v>
      </c>
      <c r="K34" s="95" t="s">
        <v>194</v>
      </c>
      <c r="L34" s="79" t="s">
        <v>252</v>
      </c>
      <c r="M34" s="95" t="s">
        <v>282</v>
      </c>
      <c r="N34" s="79" t="s">
        <v>237</v>
      </c>
      <c r="O34" s="119"/>
    </row>
    <row r="35" ht="71.25" spans="1:15">
      <c r="A35" s="98"/>
      <c r="B35" s="98"/>
      <c r="C35" s="106"/>
      <c r="D35" s="106"/>
      <c r="E35" s="95" t="s">
        <v>123</v>
      </c>
      <c r="F35" s="96">
        <v>1</v>
      </c>
      <c r="G35" s="96">
        <v>1</v>
      </c>
      <c r="H35" s="79" t="s">
        <v>232</v>
      </c>
      <c r="I35" s="79" t="s">
        <v>283</v>
      </c>
      <c r="J35" s="95" t="s">
        <v>125</v>
      </c>
      <c r="K35" s="95" t="s">
        <v>284</v>
      </c>
      <c r="L35" s="79" t="s">
        <v>243</v>
      </c>
      <c r="M35" s="95" t="s">
        <v>285</v>
      </c>
      <c r="N35" s="79" t="s">
        <v>237</v>
      </c>
      <c r="O35" s="119"/>
    </row>
    <row r="36" ht="71.25" spans="1:15">
      <c r="A36" s="98"/>
      <c r="B36" s="98"/>
      <c r="C36" s="106"/>
      <c r="D36" s="106"/>
      <c r="E36" s="95" t="s">
        <v>127</v>
      </c>
      <c r="F36" s="96">
        <v>1</v>
      </c>
      <c r="G36" s="96">
        <v>1</v>
      </c>
      <c r="H36" s="79" t="s">
        <v>232</v>
      </c>
      <c r="I36" s="79" t="s">
        <v>286</v>
      </c>
      <c r="J36" s="95" t="s">
        <v>129</v>
      </c>
      <c r="K36" s="95" t="s">
        <v>287</v>
      </c>
      <c r="L36" s="79" t="s">
        <v>243</v>
      </c>
      <c r="M36" s="95" t="s">
        <v>288</v>
      </c>
      <c r="N36" s="79" t="s">
        <v>237</v>
      </c>
      <c r="O36" s="119"/>
    </row>
    <row r="37" ht="85.5" spans="1:15">
      <c r="A37" s="98"/>
      <c r="B37" s="98"/>
      <c r="C37" s="106"/>
      <c r="D37" s="106"/>
      <c r="E37" s="95" t="s">
        <v>131</v>
      </c>
      <c r="F37" s="96">
        <v>2</v>
      </c>
      <c r="G37" s="96">
        <v>2</v>
      </c>
      <c r="H37" s="79" t="s">
        <v>240</v>
      </c>
      <c r="I37" s="79" t="s">
        <v>289</v>
      </c>
      <c r="J37" s="95" t="s">
        <v>290</v>
      </c>
      <c r="K37" s="95" t="s">
        <v>291</v>
      </c>
      <c r="L37" s="79" t="s">
        <v>243</v>
      </c>
      <c r="M37" s="95" t="s">
        <v>269</v>
      </c>
      <c r="N37" s="79" t="s">
        <v>237</v>
      </c>
      <c r="O37" s="119"/>
    </row>
    <row r="38" ht="156.75" spans="1:14">
      <c r="A38" s="98"/>
      <c r="B38" s="98"/>
      <c r="C38" s="106"/>
      <c r="D38" s="106"/>
      <c r="E38" s="95" t="s">
        <v>135</v>
      </c>
      <c r="F38" s="96">
        <v>2</v>
      </c>
      <c r="G38" s="96">
        <v>2</v>
      </c>
      <c r="H38" s="79" t="s">
        <v>232</v>
      </c>
      <c r="I38" s="79" t="s">
        <v>292</v>
      </c>
      <c r="J38" s="95" t="s">
        <v>293</v>
      </c>
      <c r="K38" s="95" t="s">
        <v>294</v>
      </c>
      <c r="L38" s="79" t="s">
        <v>243</v>
      </c>
      <c r="M38" s="95" t="s">
        <v>295</v>
      </c>
      <c r="N38" s="79" t="s">
        <v>296</v>
      </c>
    </row>
    <row r="39" ht="85.5" spans="1:14">
      <c r="A39" s="98"/>
      <c r="B39" s="98"/>
      <c r="C39" s="107"/>
      <c r="D39" s="107"/>
      <c r="E39" s="95" t="s">
        <v>140</v>
      </c>
      <c r="F39" s="96">
        <v>2</v>
      </c>
      <c r="G39" s="96">
        <v>2</v>
      </c>
      <c r="H39" s="79" t="s">
        <v>240</v>
      </c>
      <c r="I39" s="79" t="s">
        <v>297</v>
      </c>
      <c r="J39" s="95" t="s">
        <v>298</v>
      </c>
      <c r="K39" s="95" t="s">
        <v>203</v>
      </c>
      <c r="L39" s="79" t="s">
        <v>252</v>
      </c>
      <c r="M39" s="95" t="s">
        <v>269</v>
      </c>
      <c r="N39" s="79" t="s">
        <v>237</v>
      </c>
    </row>
    <row r="40" ht="85.5" spans="1:14">
      <c r="A40" s="98"/>
      <c r="B40" s="98"/>
      <c r="C40" s="79" t="s">
        <v>144</v>
      </c>
      <c r="D40" s="96">
        <v>10</v>
      </c>
      <c r="E40" s="95" t="s">
        <v>145</v>
      </c>
      <c r="F40" s="96">
        <v>7</v>
      </c>
      <c r="G40" s="96">
        <v>7</v>
      </c>
      <c r="H40" s="79" t="s">
        <v>240</v>
      </c>
      <c r="I40" s="79" t="s">
        <v>299</v>
      </c>
      <c r="J40" s="95" t="s">
        <v>147</v>
      </c>
      <c r="K40" s="95" t="s">
        <v>300</v>
      </c>
      <c r="L40" s="79" t="s">
        <v>252</v>
      </c>
      <c r="M40" s="109" t="s">
        <v>3</v>
      </c>
      <c r="N40" s="109" t="s">
        <v>3</v>
      </c>
    </row>
    <row r="41" ht="85.5" spans="1:14">
      <c r="A41" s="103"/>
      <c r="B41" s="103"/>
      <c r="C41" s="79"/>
      <c r="D41" s="96"/>
      <c r="E41" s="95" t="s">
        <v>149</v>
      </c>
      <c r="F41" s="96">
        <v>3</v>
      </c>
      <c r="G41" s="96">
        <v>3</v>
      </c>
      <c r="H41" s="79" t="s">
        <v>240</v>
      </c>
      <c r="I41" s="79" t="s">
        <v>301</v>
      </c>
      <c r="J41" s="95" t="s">
        <v>302</v>
      </c>
      <c r="K41" s="95" t="s">
        <v>207</v>
      </c>
      <c r="L41" s="79" t="s">
        <v>67</v>
      </c>
      <c r="M41" s="95" t="s">
        <v>248</v>
      </c>
      <c r="N41" s="79" t="s">
        <v>237</v>
      </c>
    </row>
    <row r="42" spans="1:14">
      <c r="A42" s="79" t="s">
        <v>153</v>
      </c>
      <c r="B42" s="108">
        <v>100</v>
      </c>
      <c r="C42" s="109" t="s">
        <v>3</v>
      </c>
      <c r="D42" s="96">
        <v>100</v>
      </c>
      <c r="E42" s="109" t="s">
        <v>3</v>
      </c>
      <c r="F42" s="96">
        <v>100</v>
      </c>
      <c r="G42" s="96">
        <v>100</v>
      </c>
      <c r="H42" s="109" t="s">
        <v>3</v>
      </c>
      <c r="I42" s="109" t="s">
        <v>3</v>
      </c>
      <c r="J42" s="109" t="s">
        <v>3</v>
      </c>
      <c r="K42" s="109" t="s">
        <v>3</v>
      </c>
      <c r="L42" s="109" t="s">
        <v>3</v>
      </c>
      <c r="M42" s="109" t="s">
        <v>3</v>
      </c>
      <c r="N42" s="109" t="s">
        <v>3</v>
      </c>
    </row>
  </sheetData>
  <mergeCells count="56">
    <mergeCell ref="A2:N2"/>
    <mergeCell ref="B3:N3"/>
    <mergeCell ref="A4:N4"/>
    <mergeCell ref="D5:N5"/>
    <mergeCell ref="D6:N6"/>
    <mergeCell ref="B7:H7"/>
    <mergeCell ref="J7:N7"/>
    <mergeCell ref="B8:H8"/>
    <mergeCell ref="J8:N8"/>
    <mergeCell ref="B9:H9"/>
    <mergeCell ref="J9:N9"/>
    <mergeCell ref="B10:H10"/>
    <mergeCell ref="J10:N10"/>
    <mergeCell ref="C11:N11"/>
    <mergeCell ref="C12:I12"/>
    <mergeCell ref="J12:N12"/>
    <mergeCell ref="C13:E13"/>
    <mergeCell ref="F13:I13"/>
    <mergeCell ref="J13:K13"/>
    <mergeCell ref="L13:N13"/>
    <mergeCell ref="C14:E14"/>
    <mergeCell ref="F14:I14"/>
    <mergeCell ref="J14:K14"/>
    <mergeCell ref="L14:N14"/>
    <mergeCell ref="C15:E15"/>
    <mergeCell ref="F15:I15"/>
    <mergeCell ref="J15:K15"/>
    <mergeCell ref="L15:N15"/>
    <mergeCell ref="A16:N16"/>
    <mergeCell ref="I33:J33"/>
    <mergeCell ref="A5:A6"/>
    <mergeCell ref="A7:A10"/>
    <mergeCell ref="A11:A15"/>
    <mergeCell ref="A18:A19"/>
    <mergeCell ref="A20:A41"/>
    <mergeCell ref="B11:B15"/>
    <mergeCell ref="B18:B19"/>
    <mergeCell ref="B20:B41"/>
    <mergeCell ref="C18:C19"/>
    <mergeCell ref="C21:C22"/>
    <mergeCell ref="C23:C24"/>
    <mergeCell ref="C25:C26"/>
    <mergeCell ref="C27:C33"/>
    <mergeCell ref="C34:C39"/>
    <mergeCell ref="C40:C41"/>
    <mergeCell ref="D18:D19"/>
    <mergeCell ref="D21:D22"/>
    <mergeCell ref="D23:D24"/>
    <mergeCell ref="D25:D26"/>
    <mergeCell ref="D27:D33"/>
    <mergeCell ref="D34:D39"/>
    <mergeCell ref="D40:D41"/>
    <mergeCell ref="I7:I10"/>
    <mergeCell ref="M18:M19"/>
    <mergeCell ref="N18:N19"/>
    <mergeCell ref="B5:C6"/>
  </mergeCells>
  <pageMargins left="0.7" right="0.7" top="0.75" bottom="0.75" header="0.3" footer="0.3"/>
  <pageSetup paperSize="9" scale="54" fitToHeight="0"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7" tint="0.399975585192419"/>
  </sheetPr>
  <dimension ref="B5:I24"/>
  <sheetViews>
    <sheetView topLeftCell="A13" workbookViewId="0">
      <selection activeCell="H24" sqref="B22:H24"/>
    </sheetView>
  </sheetViews>
  <sheetFormatPr defaultColWidth="9" defaultRowHeight="14.25"/>
  <cols>
    <col min="1" max="1" width="8.88333333333333" style="57"/>
    <col min="2" max="2" width="5.66666666666667" style="57" customWidth="true"/>
    <col min="3" max="3" width="8.66666666666667" style="57" customWidth="true"/>
    <col min="4" max="5" width="10.3333333333333" style="57" customWidth="true"/>
    <col min="6" max="6" width="13.1083333333333" style="57" customWidth="true"/>
    <col min="7" max="7" width="8.88333333333333" style="58"/>
    <col min="8" max="16384" width="8.88333333333333" style="57"/>
  </cols>
  <sheetData>
    <row r="5" s="56" customFormat="true" ht="22.8" customHeight="true" spans="2:7">
      <c r="B5" s="59" t="s">
        <v>303</v>
      </c>
      <c r="C5" s="59"/>
      <c r="D5" s="59" t="s">
        <v>213</v>
      </c>
      <c r="E5" s="59" t="s">
        <v>304</v>
      </c>
      <c r="F5" s="59" t="s">
        <v>305</v>
      </c>
      <c r="G5" s="59"/>
    </row>
    <row r="6" s="56" customFormat="true" spans="2:7">
      <c r="B6" s="59"/>
      <c r="C6" s="59"/>
      <c r="D6" s="59"/>
      <c r="E6" s="59"/>
      <c r="F6" s="59" t="s">
        <v>306</v>
      </c>
      <c r="G6" s="69" t="s">
        <v>307</v>
      </c>
    </row>
    <row r="7" s="56" customFormat="true" spans="2:7">
      <c r="B7" s="59" t="s">
        <v>308</v>
      </c>
      <c r="C7" s="60" t="s">
        <v>309</v>
      </c>
      <c r="D7" s="61">
        <v>2678.38</v>
      </c>
      <c r="E7" s="61">
        <f>D7-F7</f>
        <v>2249.83</v>
      </c>
      <c r="F7" s="61">
        <v>428.55</v>
      </c>
      <c r="G7" s="70">
        <f>F7/E7</f>
        <v>0.19048105856887</v>
      </c>
    </row>
    <row r="8" spans="2:7">
      <c r="B8" s="59" t="s">
        <v>310</v>
      </c>
      <c r="C8" s="62" t="s">
        <v>23</v>
      </c>
      <c r="D8" s="63">
        <v>643.38</v>
      </c>
      <c r="E8" s="71">
        <f>D8-F8</f>
        <v>452.83</v>
      </c>
      <c r="F8" s="63">
        <v>190.55</v>
      </c>
      <c r="G8" s="72">
        <f t="shared" ref="G8:G9" si="0">F8/E8</f>
        <v>0.420798091999205</v>
      </c>
    </row>
    <row r="9" spans="2:7">
      <c r="B9" s="59"/>
      <c r="C9" s="62" t="s">
        <v>24</v>
      </c>
      <c r="D9" s="63">
        <v>2035</v>
      </c>
      <c r="E9" s="71">
        <f>D9-F9</f>
        <v>1797</v>
      </c>
      <c r="F9" s="63">
        <v>238</v>
      </c>
      <c r="G9" s="72">
        <f t="shared" si="0"/>
        <v>0.132442960489705</v>
      </c>
    </row>
    <row r="10" spans="2:7">
      <c r="B10" s="59"/>
      <c r="C10" s="64" t="s">
        <v>311</v>
      </c>
      <c r="D10" s="65">
        <f>SUM(D8:D9)</f>
        <v>2678.38</v>
      </c>
      <c r="E10" s="65">
        <f t="shared" ref="E10:G10" si="1">SUM(E8:E9)</f>
        <v>2249.83</v>
      </c>
      <c r="F10" s="65">
        <f t="shared" si="1"/>
        <v>428.55</v>
      </c>
      <c r="G10" s="73">
        <f t="shared" si="1"/>
        <v>0.55324105248891</v>
      </c>
    </row>
    <row r="12" spans="2:7">
      <c r="B12" s="59" t="s">
        <v>303</v>
      </c>
      <c r="C12" s="59"/>
      <c r="D12" s="59" t="s">
        <v>213</v>
      </c>
      <c r="E12" s="59" t="s">
        <v>304</v>
      </c>
      <c r="F12" s="59" t="s">
        <v>305</v>
      </c>
      <c r="G12" s="59"/>
    </row>
    <row r="13" spans="2:7">
      <c r="B13" s="59"/>
      <c r="C13" s="59"/>
      <c r="D13" s="59"/>
      <c r="E13" s="59"/>
      <c r="F13" s="59" t="s">
        <v>306</v>
      </c>
      <c r="G13" s="69" t="s">
        <v>307</v>
      </c>
    </row>
    <row r="14" spans="2:7">
      <c r="B14" s="59" t="s">
        <v>312</v>
      </c>
      <c r="C14" s="60" t="s">
        <v>309</v>
      </c>
      <c r="D14" s="61">
        <v>1354.09</v>
      </c>
      <c r="E14" s="61">
        <f>D14+F14</f>
        <v>2204.9</v>
      </c>
      <c r="F14" s="61">
        <v>850.81</v>
      </c>
      <c r="G14" s="70">
        <f>F14/E14</f>
        <v>0.385872375164407</v>
      </c>
    </row>
    <row r="15" spans="2:7">
      <c r="B15" s="59" t="s">
        <v>310</v>
      </c>
      <c r="C15" s="62" t="s">
        <v>23</v>
      </c>
      <c r="D15" s="63">
        <v>681.14</v>
      </c>
      <c r="E15" s="71">
        <f>D15-F15</f>
        <v>583.78</v>
      </c>
      <c r="F15" s="63">
        <v>97.36</v>
      </c>
      <c r="G15" s="72">
        <f t="shared" ref="G15:G16" si="2">F15/E15</f>
        <v>0.166775155024153</v>
      </c>
    </row>
    <row r="16" spans="2:7">
      <c r="B16" s="59"/>
      <c r="C16" s="62" t="s">
        <v>24</v>
      </c>
      <c r="D16" s="63">
        <v>672.95</v>
      </c>
      <c r="E16" s="71">
        <f>D16+F16</f>
        <v>1621.12</v>
      </c>
      <c r="F16" s="63">
        <v>948.17</v>
      </c>
      <c r="G16" s="72">
        <f t="shared" si="2"/>
        <v>0.584885757994473</v>
      </c>
    </row>
    <row r="17" spans="2:7">
      <c r="B17" s="59"/>
      <c r="C17" s="64" t="s">
        <v>311</v>
      </c>
      <c r="D17" s="65">
        <f>SUM(D15:D16)</f>
        <v>1354.09</v>
      </c>
      <c r="E17" s="65">
        <f t="shared" ref="E17" si="3">SUM(E15:E16)</f>
        <v>2204.9</v>
      </c>
      <c r="F17" s="65">
        <f t="shared" ref="F17:G17" si="4">SUM(F15:F16)</f>
        <v>1045.53</v>
      </c>
      <c r="G17" s="73">
        <f t="shared" si="4"/>
        <v>0.751660913018626</v>
      </c>
    </row>
    <row r="22" ht="37.2" customHeight="true" spans="2:9">
      <c r="B22" s="66" t="s">
        <v>313</v>
      </c>
      <c r="C22" s="66" t="s">
        <v>314</v>
      </c>
      <c r="D22" s="66" t="s">
        <v>315</v>
      </c>
      <c r="E22" s="66" t="s">
        <v>316</v>
      </c>
      <c r="F22" s="66" t="s">
        <v>317</v>
      </c>
      <c r="G22" s="66" t="s">
        <v>318</v>
      </c>
      <c r="H22" s="66" t="s">
        <v>319</v>
      </c>
      <c r="I22" s="76"/>
    </row>
    <row r="23" ht="40.5" spans="2:9">
      <c r="B23" s="66">
        <v>1</v>
      </c>
      <c r="C23" s="67" t="s">
        <v>320</v>
      </c>
      <c r="D23" s="68">
        <v>45107</v>
      </c>
      <c r="E23" s="67" t="s">
        <v>321</v>
      </c>
      <c r="F23" s="67" t="s">
        <v>322</v>
      </c>
      <c r="G23" s="74">
        <v>45078</v>
      </c>
      <c r="H23" s="75">
        <v>45083</v>
      </c>
      <c r="I23" s="76"/>
    </row>
    <row r="24" ht="40.5" spans="2:9">
      <c r="B24" s="66">
        <v>2</v>
      </c>
      <c r="C24" s="67" t="s">
        <v>323</v>
      </c>
      <c r="D24" s="68">
        <v>45058</v>
      </c>
      <c r="E24" s="67" t="s">
        <v>324</v>
      </c>
      <c r="F24" s="67" t="s">
        <v>325</v>
      </c>
      <c r="G24" s="74">
        <v>45051</v>
      </c>
      <c r="H24" s="75">
        <v>45050</v>
      </c>
      <c r="I24" s="76"/>
    </row>
  </sheetData>
  <mergeCells count="10">
    <mergeCell ref="F5:G5"/>
    <mergeCell ref="F12:G12"/>
    <mergeCell ref="B8:B10"/>
    <mergeCell ref="B15:B17"/>
    <mergeCell ref="D5:D6"/>
    <mergeCell ref="D12:D13"/>
    <mergeCell ref="E5:E6"/>
    <mergeCell ref="E12:E13"/>
    <mergeCell ref="B12:C13"/>
    <mergeCell ref="B5:C6"/>
  </mergeCells>
  <pageMargins left="0.7" right="0.7" top="0.75" bottom="0.75" header="0.3" footer="0.3"/>
  <pageSetup paperSize="9" orientation="portrait"/>
  <headerFooter/>
  <ignoredErrors>
    <ignoredError sqref="E15" formula="true"/>
    <ignoredError sqref="F17 D17 F10 D10" formulaRange="true"/>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8" tint="0.399975585192419"/>
  </sheetPr>
  <dimension ref="A1:J30"/>
  <sheetViews>
    <sheetView zoomScale="90" zoomScaleNormal="90" workbookViewId="0">
      <pane ySplit="2" topLeftCell="A3" activePane="bottomLeft" state="frozen"/>
      <selection/>
      <selection pane="bottomLeft" activeCell="E14" sqref="E14"/>
    </sheetView>
  </sheetViews>
  <sheetFormatPr defaultColWidth="9" defaultRowHeight="14.25"/>
  <cols>
    <col min="1" max="1" width="9.10833333333333" style="30" customWidth="true"/>
    <col min="2" max="2" width="23.1083333333333" style="30" customWidth="true"/>
    <col min="3" max="5" width="14.4416666666667" style="30" customWidth="true"/>
    <col min="6" max="6" width="13.8833333333333" style="30" customWidth="true"/>
    <col min="7" max="9" width="8.88333333333333" style="30"/>
    <col min="10" max="10" width="11.6666666666667" style="30" customWidth="true"/>
    <col min="11" max="16384" width="8.88333333333333" style="30"/>
  </cols>
  <sheetData>
    <row r="1" ht="14.4" customHeight="true" spans="1:7">
      <c r="A1" s="31" t="s">
        <v>313</v>
      </c>
      <c r="B1" s="31" t="s">
        <v>326</v>
      </c>
      <c r="C1" s="32" t="s">
        <v>327</v>
      </c>
      <c r="D1" s="32" t="s">
        <v>328</v>
      </c>
      <c r="E1" s="31" t="s">
        <v>329</v>
      </c>
      <c r="F1" s="31" t="s">
        <v>330</v>
      </c>
      <c r="G1" s="31"/>
    </row>
    <row r="2" spans="1:7">
      <c r="A2" s="31"/>
      <c r="B2" s="31"/>
      <c r="C2" s="33"/>
      <c r="D2" s="33"/>
      <c r="E2" s="31"/>
      <c r="F2" s="31" t="s">
        <v>306</v>
      </c>
      <c r="G2" s="31" t="s">
        <v>331</v>
      </c>
    </row>
    <row r="3" spans="1:7">
      <c r="A3" s="31" t="s">
        <v>332</v>
      </c>
      <c r="B3" s="34" t="s">
        <v>333</v>
      </c>
      <c r="C3" s="35"/>
      <c r="D3" s="35"/>
      <c r="E3" s="35"/>
      <c r="F3" s="35"/>
      <c r="G3" s="39"/>
    </row>
    <row r="4" spans="1:7">
      <c r="A4" s="36" t="s">
        <v>334</v>
      </c>
      <c r="B4" s="37" t="s">
        <v>335</v>
      </c>
      <c r="C4" s="38">
        <f>C7+C10</f>
        <v>2678.38</v>
      </c>
      <c r="D4" s="38">
        <f t="shared" ref="D4:E4" si="0">D7+D10</f>
        <v>2928.848</v>
      </c>
      <c r="E4" s="38">
        <f t="shared" si="0"/>
        <v>1354.09</v>
      </c>
      <c r="F4" s="38">
        <f>E4-D4</f>
        <v>-1574.758</v>
      </c>
      <c r="G4" s="48">
        <f>F4/D4</f>
        <v>-0.537671466733678</v>
      </c>
    </row>
    <row r="5" spans="1:7">
      <c r="A5" s="34" t="s">
        <v>336</v>
      </c>
      <c r="B5" s="39"/>
      <c r="C5" s="40">
        <f>C4</f>
        <v>2678.38</v>
      </c>
      <c r="D5" s="40">
        <f t="shared" ref="D5:F5" si="1">D4</f>
        <v>2928.848</v>
      </c>
      <c r="E5" s="40">
        <f t="shared" si="1"/>
        <v>1354.09</v>
      </c>
      <c r="F5" s="40">
        <f t="shared" si="1"/>
        <v>-1574.758</v>
      </c>
      <c r="G5" s="49">
        <f>F5/D5</f>
        <v>-0.537671466733678</v>
      </c>
    </row>
    <row r="6" spans="1:7">
      <c r="A6" s="31" t="s">
        <v>337</v>
      </c>
      <c r="B6" s="34" t="s">
        <v>338</v>
      </c>
      <c r="C6" s="35"/>
      <c r="D6" s="35"/>
      <c r="E6" s="35"/>
      <c r="F6" s="35"/>
      <c r="G6" s="39"/>
    </row>
    <row r="7" spans="1:7">
      <c r="A7" s="36" t="s">
        <v>334</v>
      </c>
      <c r="B7" s="31" t="s">
        <v>23</v>
      </c>
      <c r="C7" s="41">
        <f>C8+C9</f>
        <v>643.38</v>
      </c>
      <c r="D7" s="41">
        <f>D8+D9</f>
        <v>703.78</v>
      </c>
      <c r="E7" s="41">
        <f>E8+E9</f>
        <v>681.14</v>
      </c>
      <c r="F7" s="41">
        <f>E7-D7</f>
        <v>-22.6399999999999</v>
      </c>
      <c r="G7" s="49">
        <f>F7/D7</f>
        <v>-0.0321691437665178</v>
      </c>
    </row>
    <row r="8" spans="1:7">
      <c r="A8" s="36">
        <v>1</v>
      </c>
      <c r="B8" s="42" t="s">
        <v>339</v>
      </c>
      <c r="C8" s="43">
        <v>593.38</v>
      </c>
      <c r="D8" s="43">
        <v>656.38</v>
      </c>
      <c r="E8" s="43">
        <v>634.45</v>
      </c>
      <c r="F8" s="43">
        <f t="shared" ref="F8:F11" si="2">E8-D8</f>
        <v>-21.9299999999999</v>
      </c>
      <c r="G8" s="48">
        <f t="shared" ref="G8:G26" si="3">F8/D8</f>
        <v>-0.0334105243913586</v>
      </c>
    </row>
    <row r="9" spans="1:7">
      <c r="A9" s="36">
        <v>2</v>
      </c>
      <c r="B9" s="42" t="s">
        <v>340</v>
      </c>
      <c r="C9" s="43">
        <v>50</v>
      </c>
      <c r="D9" s="43">
        <v>47.4</v>
      </c>
      <c r="E9" s="43">
        <v>46.69</v>
      </c>
      <c r="F9" s="43">
        <f t="shared" si="2"/>
        <v>-0.710000000000001</v>
      </c>
      <c r="G9" s="48">
        <f t="shared" si="3"/>
        <v>-0.0149789029535865</v>
      </c>
    </row>
    <row r="10" spans="1:7">
      <c r="A10" s="31" t="s">
        <v>341</v>
      </c>
      <c r="B10" s="31" t="s">
        <v>24</v>
      </c>
      <c r="C10" s="41">
        <f>SUM(C11:C25)</f>
        <v>2035</v>
      </c>
      <c r="D10" s="41">
        <f>SUM(D11:D25)</f>
        <v>2225.068</v>
      </c>
      <c r="E10" s="41">
        <f t="shared" ref="E10" si="4">SUM(E11:E25)</f>
        <v>672.95</v>
      </c>
      <c r="F10" s="41">
        <f t="shared" si="2"/>
        <v>-1552.118</v>
      </c>
      <c r="G10" s="50">
        <f t="shared" si="3"/>
        <v>-0.697559804913827</v>
      </c>
    </row>
    <row r="11" spans="1:10">
      <c r="A11" s="36">
        <v>1</v>
      </c>
      <c r="B11" s="37" t="s">
        <v>342</v>
      </c>
      <c r="C11" s="43">
        <v>2</v>
      </c>
      <c r="D11" s="43">
        <f t="shared" ref="D11:D22" si="5">C11</f>
        <v>2</v>
      </c>
      <c r="E11" s="43">
        <v>1.97</v>
      </c>
      <c r="F11" s="43">
        <f t="shared" si="2"/>
        <v>-0.03</v>
      </c>
      <c r="G11" s="51">
        <f t="shared" si="3"/>
        <v>-0.015</v>
      </c>
      <c r="J11" s="55"/>
    </row>
    <row r="12" spans="1:7">
      <c r="A12" s="36">
        <v>2</v>
      </c>
      <c r="B12" s="37" t="s">
        <v>343</v>
      </c>
      <c r="C12" s="43">
        <v>115</v>
      </c>
      <c r="D12" s="43">
        <f t="shared" si="5"/>
        <v>115</v>
      </c>
      <c r="E12" s="43">
        <v>114.9</v>
      </c>
      <c r="F12" s="43">
        <f t="shared" ref="F12:F25" si="6">E12-D12</f>
        <v>-0.0999999999999943</v>
      </c>
      <c r="G12" s="51">
        <f t="shared" si="3"/>
        <v>-0.000869565217391255</v>
      </c>
    </row>
    <row r="13" spans="1:7">
      <c r="A13" s="36">
        <v>3</v>
      </c>
      <c r="B13" s="37" t="s">
        <v>344</v>
      </c>
      <c r="C13" s="43">
        <v>7</v>
      </c>
      <c r="D13" s="43">
        <f t="shared" si="5"/>
        <v>7</v>
      </c>
      <c r="E13" s="43">
        <v>7</v>
      </c>
      <c r="F13" s="43">
        <f t="shared" si="6"/>
        <v>0</v>
      </c>
      <c r="G13" s="51">
        <f t="shared" si="3"/>
        <v>0</v>
      </c>
    </row>
    <row r="14" ht="25.5" spans="1:7">
      <c r="A14" s="36">
        <v>4</v>
      </c>
      <c r="B14" s="37" t="s">
        <v>345</v>
      </c>
      <c r="C14" s="43">
        <v>11</v>
      </c>
      <c r="D14" s="43">
        <f t="shared" si="5"/>
        <v>11</v>
      </c>
      <c r="E14" s="43">
        <v>10.1</v>
      </c>
      <c r="F14" s="43">
        <f t="shared" si="6"/>
        <v>-0.9</v>
      </c>
      <c r="G14" s="51">
        <f t="shared" si="3"/>
        <v>-0.0818181818181818</v>
      </c>
    </row>
    <row r="15" ht="25.5" spans="1:7">
      <c r="A15" s="36">
        <v>5</v>
      </c>
      <c r="B15" s="37" t="s">
        <v>346</v>
      </c>
      <c r="C15" s="43">
        <v>44</v>
      </c>
      <c r="D15" s="43">
        <f t="shared" si="5"/>
        <v>44</v>
      </c>
      <c r="E15" s="43">
        <v>17.44</v>
      </c>
      <c r="F15" s="43">
        <f t="shared" si="6"/>
        <v>-26.56</v>
      </c>
      <c r="G15" s="52">
        <f t="shared" si="3"/>
        <v>-0.603636363636364</v>
      </c>
    </row>
    <row r="16" ht="25.5" spans="1:7">
      <c r="A16" s="36">
        <v>6</v>
      </c>
      <c r="B16" s="37" t="s">
        <v>347</v>
      </c>
      <c r="C16" s="43">
        <v>13</v>
      </c>
      <c r="D16" s="43">
        <f>C16-6</f>
        <v>7</v>
      </c>
      <c r="E16" s="43">
        <v>0</v>
      </c>
      <c r="F16" s="43">
        <f t="shared" si="6"/>
        <v>-7</v>
      </c>
      <c r="G16" s="51">
        <f t="shared" si="3"/>
        <v>-1</v>
      </c>
    </row>
    <row r="17" spans="1:7">
      <c r="A17" s="36">
        <v>7</v>
      </c>
      <c r="B17" s="37" t="s">
        <v>348</v>
      </c>
      <c r="C17" s="43">
        <v>8</v>
      </c>
      <c r="D17" s="43">
        <f t="shared" si="5"/>
        <v>8</v>
      </c>
      <c r="E17" s="43">
        <v>8</v>
      </c>
      <c r="F17" s="43">
        <f t="shared" si="6"/>
        <v>0</v>
      </c>
      <c r="G17" s="51">
        <f t="shared" si="3"/>
        <v>0</v>
      </c>
    </row>
    <row r="18" spans="1:7">
      <c r="A18" s="36">
        <v>8</v>
      </c>
      <c r="B18" s="37" t="s">
        <v>349</v>
      </c>
      <c r="C18" s="43">
        <v>5</v>
      </c>
      <c r="D18" s="43">
        <f t="shared" si="5"/>
        <v>5</v>
      </c>
      <c r="E18" s="43">
        <v>1.73</v>
      </c>
      <c r="F18" s="43">
        <f t="shared" si="6"/>
        <v>-3.27</v>
      </c>
      <c r="G18" s="52">
        <f t="shared" si="3"/>
        <v>-0.654</v>
      </c>
    </row>
    <row r="19" spans="1:7">
      <c r="A19" s="36">
        <v>9</v>
      </c>
      <c r="B19" s="37" t="s">
        <v>350</v>
      </c>
      <c r="C19" s="43">
        <v>1700</v>
      </c>
      <c r="D19" s="43">
        <v>1850</v>
      </c>
      <c r="E19" s="43">
        <v>350</v>
      </c>
      <c r="F19" s="43">
        <f t="shared" si="6"/>
        <v>-1500</v>
      </c>
      <c r="G19" s="52">
        <f t="shared" si="3"/>
        <v>-0.810810810810811</v>
      </c>
    </row>
    <row r="20" ht="25.5" spans="1:7">
      <c r="A20" s="36">
        <v>10</v>
      </c>
      <c r="B20" s="37" t="s">
        <v>351</v>
      </c>
      <c r="C20" s="43">
        <v>98</v>
      </c>
      <c r="D20" s="43">
        <f t="shared" si="5"/>
        <v>98</v>
      </c>
      <c r="E20" s="43">
        <v>88.22</v>
      </c>
      <c r="F20" s="43">
        <f t="shared" si="6"/>
        <v>-9.78</v>
      </c>
      <c r="G20" s="51">
        <f t="shared" si="3"/>
        <v>-0.099795918367347</v>
      </c>
    </row>
    <row r="21" ht="25.5" spans="1:7">
      <c r="A21" s="36">
        <v>11</v>
      </c>
      <c r="B21" s="37" t="s">
        <v>352</v>
      </c>
      <c r="C21" s="43">
        <v>7</v>
      </c>
      <c r="D21" s="43">
        <f t="shared" si="5"/>
        <v>7</v>
      </c>
      <c r="E21" s="43">
        <v>7</v>
      </c>
      <c r="F21" s="43">
        <f t="shared" si="6"/>
        <v>0</v>
      </c>
      <c r="G21" s="51">
        <f t="shared" si="3"/>
        <v>0</v>
      </c>
    </row>
    <row r="22" spans="1:7">
      <c r="A22" s="36">
        <v>12</v>
      </c>
      <c r="B22" s="37" t="s">
        <v>353</v>
      </c>
      <c r="C22" s="43">
        <v>25</v>
      </c>
      <c r="D22" s="43">
        <f t="shared" si="5"/>
        <v>25</v>
      </c>
      <c r="E22" s="43">
        <v>24.99</v>
      </c>
      <c r="F22" s="43">
        <f t="shared" si="6"/>
        <v>-0.0100000000000016</v>
      </c>
      <c r="G22" s="51">
        <f t="shared" si="3"/>
        <v>-0.000400000000000063</v>
      </c>
    </row>
    <row r="23" ht="25.5" spans="1:7">
      <c r="A23" s="36">
        <v>13</v>
      </c>
      <c r="B23" s="37" t="s">
        <v>354</v>
      </c>
      <c r="C23" s="44">
        <v>0</v>
      </c>
      <c r="D23" s="43">
        <v>5</v>
      </c>
      <c r="E23" s="43">
        <v>2.14</v>
      </c>
      <c r="F23" s="43">
        <f t="shared" si="6"/>
        <v>-2.86</v>
      </c>
      <c r="G23" s="52">
        <f t="shared" si="3"/>
        <v>-0.572</v>
      </c>
    </row>
    <row r="24" spans="1:7">
      <c r="A24" s="36">
        <v>14</v>
      </c>
      <c r="B24" s="37" t="s">
        <v>355</v>
      </c>
      <c r="C24" s="44">
        <v>0</v>
      </c>
      <c r="D24" s="43">
        <v>2</v>
      </c>
      <c r="E24" s="43">
        <v>1.74</v>
      </c>
      <c r="F24" s="43">
        <f t="shared" si="6"/>
        <v>-0.26</v>
      </c>
      <c r="G24" s="51">
        <f t="shared" si="3"/>
        <v>-0.13</v>
      </c>
    </row>
    <row r="25" spans="1:7">
      <c r="A25" s="36">
        <v>15</v>
      </c>
      <c r="B25" s="37" t="s">
        <v>356</v>
      </c>
      <c r="C25" s="44">
        <v>0</v>
      </c>
      <c r="D25" s="43">
        <v>39.068</v>
      </c>
      <c r="E25" s="43">
        <v>37.72</v>
      </c>
      <c r="F25" s="43">
        <f t="shared" si="6"/>
        <v>-1.348</v>
      </c>
      <c r="G25" s="51">
        <f t="shared" si="3"/>
        <v>-0.0345039418449882</v>
      </c>
    </row>
    <row r="26" spans="1:7">
      <c r="A26" s="45" t="s">
        <v>357</v>
      </c>
      <c r="B26" s="46"/>
      <c r="C26" s="47">
        <f>C7+C10</f>
        <v>2678.38</v>
      </c>
      <c r="D26" s="47">
        <f t="shared" ref="D26:F26" si="7">D7+D10</f>
        <v>2928.848</v>
      </c>
      <c r="E26" s="47">
        <f t="shared" si="7"/>
        <v>1354.09</v>
      </c>
      <c r="F26" s="47">
        <f t="shared" si="7"/>
        <v>-1574.758</v>
      </c>
      <c r="G26" s="50">
        <f t="shared" si="3"/>
        <v>-0.537671466733678</v>
      </c>
    </row>
    <row r="28" spans="5:6">
      <c r="E28" s="53" t="s">
        <v>358</v>
      </c>
      <c r="F28" s="54">
        <v>1368.26</v>
      </c>
    </row>
    <row r="29" spans="5:6">
      <c r="E29" s="53" t="s">
        <v>359</v>
      </c>
      <c r="F29" s="54">
        <v>22.64</v>
      </c>
    </row>
    <row r="30" spans="5:6">
      <c r="E30" s="53"/>
      <c r="F30" s="54">
        <f>SUM(F28:F29)</f>
        <v>1390.9</v>
      </c>
    </row>
  </sheetData>
  <mergeCells count="10">
    <mergeCell ref="F1:G1"/>
    <mergeCell ref="B3:G3"/>
    <mergeCell ref="A5:B5"/>
    <mergeCell ref="B6:G6"/>
    <mergeCell ref="A26:B26"/>
    <mergeCell ref="A1:A2"/>
    <mergeCell ref="B1:B2"/>
    <mergeCell ref="C1:C2"/>
    <mergeCell ref="D1:D2"/>
    <mergeCell ref="E1:E2"/>
  </mergeCells>
  <pageMargins left="0.7" right="0.7" top="0.75" bottom="0.75" header="0.3" footer="0.3"/>
  <pageSetup paperSize="9" orientation="portrait"/>
  <headerFooter/>
  <ignoredErrors>
    <ignoredError sqref="D10:D16" formula="true"/>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0070C0"/>
    <pageSetUpPr fitToPage="true"/>
  </sheetPr>
  <dimension ref="A1:F30"/>
  <sheetViews>
    <sheetView zoomScale="60" zoomScaleNormal="60" workbookViewId="0">
      <pane xSplit="3" ySplit="5" topLeftCell="D6" activePane="bottomRight" state="frozen"/>
      <selection/>
      <selection pane="topRight"/>
      <selection pane="bottomLeft"/>
      <selection pane="bottomRight" activeCell="L39" sqref="L39"/>
    </sheetView>
  </sheetViews>
  <sheetFormatPr defaultColWidth="9" defaultRowHeight="14.25" outlineLevelCol="5"/>
  <cols>
    <col min="1" max="3" width="8.88333333333333" style="10"/>
    <col min="4" max="4" width="44" style="11" customWidth="true"/>
    <col min="5" max="5" width="8.88333333333333" style="10"/>
    <col min="6" max="6" width="8.66666666666667" style="10" customWidth="true"/>
    <col min="7" max="7" width="8.88333333333333" style="10"/>
    <col min="8" max="8" width="8.88333333333333" style="10" customWidth="true"/>
    <col min="9" max="16384" width="8.88333333333333" style="10"/>
  </cols>
  <sheetData>
    <row r="1" ht="15.75" spans="1:1">
      <c r="A1" s="12" t="s">
        <v>360</v>
      </c>
    </row>
    <row r="2" ht="20.25" spans="1:6">
      <c r="A2" s="13" t="s">
        <v>157</v>
      </c>
      <c r="B2" s="14"/>
      <c r="C2" s="14"/>
      <c r="D2" s="14"/>
      <c r="E2" s="14"/>
      <c r="F2" s="14"/>
    </row>
    <row r="3" s="8" customFormat="true" spans="1:6">
      <c r="A3" s="15" t="s">
        <v>158</v>
      </c>
      <c r="B3" s="15"/>
      <c r="C3" s="15"/>
      <c r="D3" s="15"/>
      <c r="E3" s="15"/>
      <c r="F3" s="23" t="s">
        <v>159</v>
      </c>
    </row>
    <row r="4" s="8" customFormat="true" spans="1:6">
      <c r="A4" s="16" t="s">
        <v>32</v>
      </c>
      <c r="B4" s="16" t="s">
        <v>33</v>
      </c>
      <c r="C4" s="16"/>
      <c r="D4" s="15" t="s">
        <v>34</v>
      </c>
      <c r="E4" s="15" t="s">
        <v>161</v>
      </c>
      <c r="F4" s="23"/>
    </row>
    <row r="5" s="8" customFormat="true" ht="28.5" spans="1:6">
      <c r="A5" s="15" t="s">
        <v>162</v>
      </c>
      <c r="B5" s="15" t="s">
        <v>162</v>
      </c>
      <c r="C5" s="15" t="s">
        <v>163</v>
      </c>
      <c r="D5" s="15" t="s">
        <v>162</v>
      </c>
      <c r="E5" s="15"/>
      <c r="F5" s="23"/>
    </row>
    <row r="6" spans="1:6">
      <c r="A6" s="17" t="s">
        <v>44</v>
      </c>
      <c r="B6" s="17" t="s">
        <v>45</v>
      </c>
      <c r="C6" s="18">
        <v>40</v>
      </c>
      <c r="D6" s="19" t="s">
        <v>46</v>
      </c>
      <c r="E6" s="18">
        <v>20</v>
      </c>
      <c r="F6" s="17">
        <v>19</v>
      </c>
    </row>
    <row r="7" spans="1:6">
      <c r="A7" s="17"/>
      <c r="B7" s="17"/>
      <c r="C7" s="18"/>
      <c r="D7" s="19" t="s">
        <v>51</v>
      </c>
      <c r="E7" s="18">
        <v>20</v>
      </c>
      <c r="F7" s="17">
        <v>19</v>
      </c>
    </row>
    <row r="8" spans="1:6">
      <c r="A8" s="20" t="s">
        <v>55</v>
      </c>
      <c r="B8" s="17" t="s">
        <v>56</v>
      </c>
      <c r="C8" s="18">
        <v>2</v>
      </c>
      <c r="D8" s="19" t="s">
        <v>57</v>
      </c>
      <c r="E8" s="18">
        <v>2</v>
      </c>
      <c r="F8" s="17">
        <v>2</v>
      </c>
    </row>
    <row r="9" spans="1:6">
      <c r="A9" s="20"/>
      <c r="B9" s="17" t="s">
        <v>170</v>
      </c>
      <c r="C9" s="18">
        <v>10</v>
      </c>
      <c r="D9" s="19" t="s">
        <v>63</v>
      </c>
      <c r="E9" s="18">
        <v>4</v>
      </c>
      <c r="F9" s="17">
        <v>4</v>
      </c>
    </row>
    <row r="10" spans="1:6">
      <c r="A10" s="20"/>
      <c r="B10" s="17"/>
      <c r="C10" s="18"/>
      <c r="D10" s="19" t="s">
        <v>68</v>
      </c>
      <c r="E10" s="18">
        <v>6</v>
      </c>
      <c r="F10" s="17">
        <v>6</v>
      </c>
    </row>
    <row r="11" spans="1:6">
      <c r="A11" s="20"/>
      <c r="B11" s="17" t="s">
        <v>175</v>
      </c>
      <c r="C11" s="18">
        <v>3</v>
      </c>
      <c r="D11" s="19" t="s">
        <v>73</v>
      </c>
      <c r="E11" s="18">
        <v>2</v>
      </c>
      <c r="F11" s="17">
        <v>2</v>
      </c>
    </row>
    <row r="12" spans="1:6">
      <c r="A12" s="20"/>
      <c r="B12" s="17"/>
      <c r="C12" s="18"/>
      <c r="D12" s="19" t="s">
        <v>78</v>
      </c>
      <c r="E12" s="18">
        <v>1</v>
      </c>
      <c r="F12" s="17">
        <v>0</v>
      </c>
    </row>
    <row r="13" spans="1:6">
      <c r="A13" s="20"/>
      <c r="B13" s="17" t="s">
        <v>81</v>
      </c>
      <c r="C13" s="18">
        <v>15</v>
      </c>
      <c r="D13" s="19" t="s">
        <v>82</v>
      </c>
      <c r="E13" s="18">
        <v>5</v>
      </c>
      <c r="F13" s="17">
        <v>4.5</v>
      </c>
    </row>
    <row r="14" spans="1:6">
      <c r="A14" s="20"/>
      <c r="B14" s="17"/>
      <c r="C14" s="18"/>
      <c r="D14" s="19" t="s">
        <v>86</v>
      </c>
      <c r="E14" s="18">
        <v>10</v>
      </c>
      <c r="F14" s="17">
        <v>7.5</v>
      </c>
    </row>
    <row r="15" spans="1:6">
      <c r="A15" s="20"/>
      <c r="B15" s="20" t="s">
        <v>90</v>
      </c>
      <c r="C15" s="20">
        <v>10</v>
      </c>
      <c r="D15" s="21" t="s">
        <v>91</v>
      </c>
      <c r="E15" s="27">
        <v>0.5</v>
      </c>
      <c r="F15" s="17">
        <v>0.5</v>
      </c>
    </row>
    <row r="16" spans="1:6">
      <c r="A16" s="20"/>
      <c r="B16" s="20"/>
      <c r="C16" s="20"/>
      <c r="D16" s="21" t="s">
        <v>95</v>
      </c>
      <c r="E16" s="27">
        <v>1.5</v>
      </c>
      <c r="F16" s="17">
        <v>1.5</v>
      </c>
    </row>
    <row r="17" spans="1:6">
      <c r="A17" s="20"/>
      <c r="B17" s="20"/>
      <c r="C17" s="20"/>
      <c r="D17" s="19" t="s">
        <v>98</v>
      </c>
      <c r="E17" s="18">
        <v>1</v>
      </c>
      <c r="F17" s="17">
        <v>1</v>
      </c>
    </row>
    <row r="18" spans="1:6">
      <c r="A18" s="20"/>
      <c r="B18" s="20"/>
      <c r="C18" s="20"/>
      <c r="D18" s="19" t="s">
        <v>102</v>
      </c>
      <c r="E18" s="18">
        <v>2</v>
      </c>
      <c r="F18" s="17">
        <v>2</v>
      </c>
    </row>
    <row r="19" spans="1:6">
      <c r="A19" s="20"/>
      <c r="B19" s="20"/>
      <c r="C19" s="20"/>
      <c r="D19" s="19" t="s">
        <v>106</v>
      </c>
      <c r="E19" s="18">
        <v>3</v>
      </c>
      <c r="F19" s="17">
        <v>3</v>
      </c>
    </row>
    <row r="20" spans="1:6">
      <c r="A20" s="20"/>
      <c r="B20" s="20"/>
      <c r="C20" s="20"/>
      <c r="D20" s="19" t="s">
        <v>110</v>
      </c>
      <c r="E20" s="18">
        <v>1</v>
      </c>
      <c r="F20" s="17">
        <v>0</v>
      </c>
    </row>
    <row r="21" spans="1:6">
      <c r="A21" s="20"/>
      <c r="B21" s="20"/>
      <c r="C21" s="20"/>
      <c r="D21" s="21" t="s">
        <v>114</v>
      </c>
      <c r="E21" s="28">
        <v>1</v>
      </c>
      <c r="F21" s="28">
        <v>1</v>
      </c>
    </row>
    <row r="22" spans="1:6">
      <c r="A22" s="20"/>
      <c r="B22" s="22" t="s">
        <v>118</v>
      </c>
      <c r="C22" s="22">
        <v>10</v>
      </c>
      <c r="D22" s="19" t="s">
        <v>119</v>
      </c>
      <c r="E22" s="18">
        <v>2</v>
      </c>
      <c r="F22" s="17">
        <v>2</v>
      </c>
    </row>
    <row r="23" spans="1:6">
      <c r="A23" s="20"/>
      <c r="B23" s="22"/>
      <c r="C23" s="22"/>
      <c r="D23" s="19" t="s">
        <v>123</v>
      </c>
      <c r="E23" s="18">
        <v>1</v>
      </c>
      <c r="F23" s="17">
        <v>1</v>
      </c>
    </row>
    <row r="24" spans="1:6">
      <c r="A24" s="20"/>
      <c r="B24" s="22"/>
      <c r="C24" s="22"/>
      <c r="D24" s="19" t="s">
        <v>127</v>
      </c>
      <c r="E24" s="18">
        <v>1</v>
      </c>
      <c r="F24" s="17">
        <v>1</v>
      </c>
    </row>
    <row r="25" spans="1:6">
      <c r="A25" s="20"/>
      <c r="B25" s="22"/>
      <c r="C25" s="22"/>
      <c r="D25" s="19" t="s">
        <v>131</v>
      </c>
      <c r="E25" s="18">
        <v>2</v>
      </c>
      <c r="F25" s="17">
        <v>1.7</v>
      </c>
    </row>
    <row r="26" spans="1:6">
      <c r="A26" s="20"/>
      <c r="B26" s="22"/>
      <c r="C26" s="22"/>
      <c r="D26" s="19" t="s">
        <v>135</v>
      </c>
      <c r="E26" s="18">
        <v>2</v>
      </c>
      <c r="F26" s="17">
        <v>1.5</v>
      </c>
    </row>
    <row r="27" spans="1:6">
      <c r="A27" s="20"/>
      <c r="B27" s="22"/>
      <c r="C27" s="22"/>
      <c r="D27" s="19" t="s">
        <v>140</v>
      </c>
      <c r="E27" s="18">
        <v>2</v>
      </c>
      <c r="F27" s="17">
        <v>2</v>
      </c>
    </row>
    <row r="28" spans="1:6">
      <c r="A28" s="20"/>
      <c r="B28" s="17" t="s">
        <v>144</v>
      </c>
      <c r="C28" s="18">
        <v>10</v>
      </c>
      <c r="D28" s="19" t="s">
        <v>145</v>
      </c>
      <c r="E28" s="18">
        <v>7</v>
      </c>
      <c r="F28" s="17">
        <v>5</v>
      </c>
    </row>
    <row r="29" spans="1:6">
      <c r="A29" s="20"/>
      <c r="B29" s="17"/>
      <c r="C29" s="18"/>
      <c r="D29" s="19" t="s">
        <v>149</v>
      </c>
      <c r="E29" s="18">
        <v>3</v>
      </c>
      <c r="F29" s="17">
        <v>3</v>
      </c>
    </row>
    <row r="30" s="9" customFormat="true" spans="1:6">
      <c r="A30" s="23" t="s">
        <v>153</v>
      </c>
      <c r="B30" s="24" t="s">
        <v>3</v>
      </c>
      <c r="C30" s="25">
        <v>100</v>
      </c>
      <c r="D30" s="26" t="s">
        <v>3</v>
      </c>
      <c r="E30" s="25">
        <v>100</v>
      </c>
      <c r="F30" s="29">
        <f>SUM(F6:F29)</f>
        <v>90.2</v>
      </c>
    </row>
  </sheetData>
  <mergeCells count="21">
    <mergeCell ref="A2:F2"/>
    <mergeCell ref="A3:E3"/>
    <mergeCell ref="B4:C4"/>
    <mergeCell ref="A6:A7"/>
    <mergeCell ref="A8:A29"/>
    <mergeCell ref="B6:B7"/>
    <mergeCell ref="B9:B10"/>
    <mergeCell ref="B11:B12"/>
    <mergeCell ref="B13:B14"/>
    <mergeCell ref="B15:B21"/>
    <mergeCell ref="B22:B27"/>
    <mergeCell ref="B28:B29"/>
    <mergeCell ref="C6:C7"/>
    <mergeCell ref="C9:C10"/>
    <mergeCell ref="C11:C12"/>
    <mergeCell ref="C13:C14"/>
    <mergeCell ref="C15:C21"/>
    <mergeCell ref="C22:C27"/>
    <mergeCell ref="C28:C29"/>
    <mergeCell ref="E4:E5"/>
    <mergeCell ref="F3:F5"/>
  </mergeCells>
  <pageMargins left="0.708661417322835" right="0.708661417322835" top="0.748031496062992" bottom="0.748031496062992" header="0.31496062992126" footer="0.31496062992126"/>
  <pageSetup paperSize="9" scale="63" fitToHeight="0"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Sheet0</vt:lpstr>
      <vt:lpstr>部门整体自评复核附表11</vt:lpstr>
      <vt:lpstr>附表1自评附表111</vt:lpstr>
      <vt:lpstr>附表2年初申报表</vt:lpstr>
      <vt:lpstr>自评附表111 (2)</vt:lpstr>
      <vt:lpstr>贴报告</vt:lpstr>
      <vt:lpstr>贴报告2</vt:lpstr>
      <vt:lpstr>贴报告3</vt:lpstr>
      <vt:lpstr>Sheet1</vt:lpstr>
      <vt:lpstr>贴报告11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user</cp:lastModifiedBy>
  <dcterms:created xsi:type="dcterms:W3CDTF">2024-05-07T16:08:00Z</dcterms:created>
  <cp:lastPrinted>2024-10-30T08:51:00Z</cp:lastPrinted>
  <dcterms:modified xsi:type="dcterms:W3CDTF">2024-10-30T11:30:33Z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ies>
</file>