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附件1" sheetId="3" r:id="rId1"/>
  </sheets>
  <definedNames>
    <definedName name="_xlnm._FilterDatabase" localSheetId="0" hidden="1">附件1!$A$8:$Y$12</definedName>
    <definedName name="_xlnm.Print_Area" localSheetId="0">附件1!$A$1:$Y$12</definedName>
    <definedName name="_xlnm.Print_Titles" localSheetId="0">附件1!$4:$8</definedName>
  </definedNames>
  <calcPr calcId="144525" concurrentCalc="0"/>
</workbook>
</file>

<file path=xl/sharedStrings.xml><?xml version="1.0" encoding="utf-8"?>
<sst xmlns="http://schemas.openxmlformats.org/spreadsheetml/2006/main" count="52" uniqueCount="27">
  <si>
    <t>附件1</t>
  </si>
  <si>
    <t xml:space="preserve">提前下达2025年农村接生员和赤脚医生生活困难补助资金分配表 
</t>
  </si>
  <si>
    <t>金额单位：万元</t>
  </si>
  <si>
    <t>项目                          单位</t>
  </si>
  <si>
    <t xml:space="preserve">   合计</t>
  </si>
  <si>
    <t>其中：</t>
  </si>
  <si>
    <t>省级补助资金(48%)</t>
  </si>
  <si>
    <t>结算2024年补助资金</t>
  </si>
  <si>
    <t>2025年实际下达补助金额</t>
  </si>
  <si>
    <t>功能分类科目</t>
  </si>
  <si>
    <t xml:space="preserve">                              接生员</t>
  </si>
  <si>
    <t xml:space="preserve">                           赤脚医生</t>
  </si>
  <si>
    <t xml:space="preserve">   小计</t>
  </si>
  <si>
    <t>小计</t>
  </si>
  <si>
    <t>其中:</t>
  </si>
  <si>
    <t>超过30年(900元/人月)</t>
  </si>
  <si>
    <t>20-30年(800元/人月)</t>
  </si>
  <si>
    <t>10-20年(700元/人月)</t>
  </si>
  <si>
    <t>2024年应补助金额</t>
  </si>
  <si>
    <t>2024年已补助金额</t>
  </si>
  <si>
    <t>结算                         金额</t>
  </si>
  <si>
    <t>人数</t>
  </si>
  <si>
    <t>年金额</t>
  </si>
  <si>
    <t>合计</t>
  </si>
  <si>
    <t>浈江区</t>
  </si>
  <si>
    <t>武江区</t>
  </si>
  <si>
    <t>曲江区</t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</si>
</sst>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0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theme="1"/>
      <name val="Times New Roman"/>
      <charset val="134"/>
    </font>
    <font>
      <sz val="11"/>
      <color indexed="52"/>
      <name val="宋体"/>
      <charset val="0"/>
    </font>
    <font>
      <sz val="11"/>
      <color indexed="42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2" fillId="12" borderId="7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6" borderId="7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1" fillId="0" borderId="10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6" fillId="15" borderId="13" applyNumberFormat="false" applyAlignment="false" applyProtection="false">
      <alignment vertical="center"/>
    </xf>
    <xf numFmtId="0" fontId="25" fillId="6" borderId="12" applyNumberFormat="false" applyAlignment="false" applyProtection="false">
      <alignment vertical="center"/>
    </xf>
    <xf numFmtId="0" fontId="24" fillId="0" borderId="11" applyNumberFormat="false" applyAlignment="false" applyProtection="false">
      <alignment vertical="center"/>
    </xf>
    <xf numFmtId="0" fontId="15" fillId="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20" fillId="0" borderId="0" applyNumberFormat="false" applyBorder="false" applyAlignment="false" applyProtection="false">
      <alignment vertical="center"/>
    </xf>
    <xf numFmtId="0" fontId="17" fillId="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4" fillId="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0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23" fillId="0" borderId="11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6" fillId="0" borderId="9" applyNumberFormat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9" fillId="0" borderId="6" applyNumberFormat="false" applyAlignment="false" applyProtection="false">
      <alignment vertical="center"/>
    </xf>
  </cellStyleXfs>
  <cellXfs count="48"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43" fontId="4" fillId="0" borderId="0" xfId="0" applyNumberFormat="true" applyFont="true" applyFill="true">
      <alignment vertical="center"/>
    </xf>
    <xf numFmtId="0" fontId="4" fillId="0" borderId="0" xfId="0" applyNumberFormat="true" applyFont="true" applyFill="true">
      <alignment vertical="center"/>
    </xf>
    <xf numFmtId="0" fontId="5" fillId="0" borderId="0" xfId="0" applyFont="true" applyFill="true" applyBorder="true" applyAlignment="true">
      <alignment horizontal="left" vertical="center" wrapText="true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43" fontId="4" fillId="0" borderId="0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43" fontId="6" fillId="0" borderId="0" xfId="0" applyNumberFormat="true" applyFont="true" applyFill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43" fontId="7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43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7" fontId="8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left" vertical="center" wrapText="true"/>
    </xf>
    <xf numFmtId="43" fontId="4" fillId="0" borderId="1" xfId="0" applyNumberFormat="true" applyFont="true" applyFill="true" applyBorder="true" applyAlignment="true">
      <alignment vertical="center" wrapText="true"/>
    </xf>
    <xf numFmtId="43" fontId="1" fillId="0" borderId="0" xfId="0" applyNumberFormat="true" applyFont="true" applyFill="true" applyAlignment="true">
      <alignment vertical="center" wrapText="true"/>
    </xf>
    <xf numFmtId="43" fontId="4" fillId="0" borderId="3" xfId="0" applyNumberFormat="true" applyFont="true" applyFill="true" applyBorder="true" applyAlignment="true">
      <alignment horizontal="left" vertical="center" wrapText="true"/>
    </xf>
    <xf numFmtId="43" fontId="4" fillId="0" borderId="3" xfId="0" applyNumberFormat="true" applyFont="true" applyFill="true" applyBorder="true" applyAlignment="true">
      <alignment horizontal="center" vertical="center" wrapText="true"/>
    </xf>
    <xf numFmtId="43" fontId="4" fillId="0" borderId="3" xfId="0" applyNumberFormat="true" applyFont="true" applyFill="true" applyBorder="true" applyAlignment="true">
      <alignment vertical="center" wrapText="true"/>
    </xf>
    <xf numFmtId="43" fontId="1" fillId="0" borderId="3" xfId="0" applyNumberFormat="true" applyFont="true" applyFill="true" applyBorder="true" applyAlignment="true">
      <alignment horizontal="center" vertical="center" wrapText="true"/>
    </xf>
    <xf numFmtId="43" fontId="3" fillId="0" borderId="1" xfId="0" applyNumberFormat="true" applyFont="true" applyFill="true" applyBorder="true" applyAlignment="true">
      <alignment horizontal="center" vertical="center" wrapText="true"/>
    </xf>
    <xf numFmtId="177" fontId="3" fillId="0" borderId="3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right" vertical="center" wrapText="true"/>
    </xf>
    <xf numFmtId="43" fontId="1" fillId="0" borderId="4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horizontal="right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2"/>
  <sheetViews>
    <sheetView tabSelected="1" workbookViewId="0">
      <pane xSplit="1" ySplit="8" topLeftCell="B9" activePane="bottomRight" state="frozen"/>
      <selection/>
      <selection pane="topRight"/>
      <selection pane="bottomLeft"/>
      <selection pane="bottomRight" activeCell="D4" sqref="D4:S4"/>
    </sheetView>
  </sheetViews>
  <sheetFormatPr defaultColWidth="8.89166666666667" defaultRowHeight="14.25"/>
  <cols>
    <col min="1" max="1" width="7.25" style="5" customWidth="true"/>
    <col min="2" max="2" width="6.125" style="5" customWidth="true"/>
    <col min="3" max="3" width="9.75" style="6" customWidth="true"/>
    <col min="4" max="4" width="5.625" style="7" customWidth="true"/>
    <col min="5" max="5" width="10.5" style="6" customWidth="true"/>
    <col min="6" max="6" width="5.125" style="7" customWidth="true"/>
    <col min="7" max="7" width="7.125" style="6" customWidth="true"/>
    <col min="8" max="8" width="5.375" style="7" customWidth="true"/>
    <col min="9" max="9" width="11" style="6" customWidth="true"/>
    <col min="10" max="10" width="5.25" style="7" customWidth="true"/>
    <col min="11" max="11" width="11.5" style="6" customWidth="true"/>
    <col min="12" max="12" width="6.125" style="7" customWidth="true"/>
    <col min="13" max="13" width="10.25" style="6" customWidth="true"/>
    <col min="14" max="14" width="6.375" style="7" customWidth="true"/>
    <col min="15" max="15" width="10" style="6" customWidth="true"/>
    <col min="16" max="16" width="7" style="7" customWidth="true"/>
    <col min="17" max="17" width="7" style="6" customWidth="true"/>
    <col min="18" max="18" width="5.125" style="7" customWidth="true"/>
    <col min="19" max="19" width="7.375" style="6" customWidth="true"/>
    <col min="20" max="22" width="10.25" style="6" customWidth="true"/>
    <col min="23" max="23" width="9.875" style="6" customWidth="true"/>
    <col min="24" max="24" width="12.75" style="6" customWidth="true"/>
    <col min="25" max="25" width="11" style="5" customWidth="true"/>
    <col min="26" max="26" width="7.875" style="5" customWidth="true"/>
    <col min="27" max="31" width="5.63333333333333" style="5" customWidth="true"/>
    <col min="32" max="16384" width="8.89166666666667" style="5"/>
  </cols>
  <sheetData>
    <row r="1" spans="1:25">
      <c r="A1" s="8" t="s">
        <v>0</v>
      </c>
      <c r="B1" s="9"/>
      <c r="C1" s="10"/>
      <c r="D1" s="9"/>
      <c r="E1" s="10"/>
      <c r="F1" s="9"/>
      <c r="G1" s="10"/>
      <c r="H1" s="9"/>
      <c r="I1" s="10"/>
      <c r="J1" s="9"/>
      <c r="K1" s="10"/>
      <c r="L1" s="9"/>
      <c r="M1" s="10"/>
      <c r="N1" s="9"/>
      <c r="O1" s="10"/>
      <c r="P1" s="9"/>
      <c r="Q1" s="10"/>
      <c r="R1" s="9"/>
      <c r="S1" s="10"/>
      <c r="T1" s="10"/>
      <c r="U1" s="10"/>
      <c r="V1" s="10"/>
      <c r="W1" s="10"/>
      <c r="X1" s="10"/>
      <c r="Y1" s="43"/>
    </row>
    <row r="2" ht="46" customHeight="true" spans="1:25">
      <c r="A2" s="11" t="s">
        <v>1</v>
      </c>
      <c r="B2" s="11"/>
      <c r="C2" s="12"/>
      <c r="D2" s="13"/>
      <c r="E2" s="12"/>
      <c r="F2" s="13"/>
      <c r="G2" s="12"/>
      <c r="H2" s="13"/>
      <c r="I2" s="12"/>
      <c r="J2" s="13"/>
      <c r="K2" s="12"/>
      <c r="L2" s="13"/>
      <c r="M2" s="12"/>
      <c r="N2" s="13"/>
      <c r="O2" s="12"/>
      <c r="P2" s="13"/>
      <c r="Q2" s="12"/>
      <c r="R2" s="13"/>
      <c r="S2" s="12"/>
      <c r="T2" s="12"/>
      <c r="U2" s="12"/>
      <c r="V2" s="12"/>
      <c r="W2" s="12"/>
      <c r="X2" s="12"/>
      <c r="Y2" s="11"/>
    </row>
    <row r="3" s="1" customFormat="true" ht="27" customHeight="true" spans="1:25">
      <c r="A3" s="14"/>
      <c r="B3" s="14"/>
      <c r="C3" s="15"/>
      <c r="D3" s="16"/>
      <c r="E3" s="15"/>
      <c r="F3" s="16"/>
      <c r="G3" s="15"/>
      <c r="H3" s="16"/>
      <c r="I3" s="15"/>
      <c r="J3" s="16"/>
      <c r="K3" s="15"/>
      <c r="L3" s="16"/>
      <c r="M3" s="15"/>
      <c r="N3" s="16"/>
      <c r="O3" s="15"/>
      <c r="P3" s="16"/>
      <c r="Q3" s="15"/>
      <c r="R3" s="16"/>
      <c r="S3" s="34"/>
      <c r="T3" s="34"/>
      <c r="U3" s="41"/>
      <c r="V3" s="41"/>
      <c r="W3" s="41"/>
      <c r="X3" s="41"/>
      <c r="Y3" s="44" t="s">
        <v>2</v>
      </c>
    </row>
    <row r="4" ht="21" customHeight="true" spans="1:25">
      <c r="A4" s="17" t="s">
        <v>3</v>
      </c>
      <c r="B4" s="18" t="s">
        <v>4</v>
      </c>
      <c r="C4" s="19"/>
      <c r="D4" s="20" t="s">
        <v>5</v>
      </c>
      <c r="E4" s="32"/>
      <c r="F4" s="20"/>
      <c r="G4" s="32"/>
      <c r="H4" s="20"/>
      <c r="I4" s="32"/>
      <c r="J4" s="20"/>
      <c r="K4" s="32"/>
      <c r="L4" s="20"/>
      <c r="M4" s="32"/>
      <c r="N4" s="20"/>
      <c r="O4" s="32"/>
      <c r="P4" s="20"/>
      <c r="Q4" s="32"/>
      <c r="R4" s="20"/>
      <c r="S4" s="35"/>
      <c r="T4" s="36" t="s">
        <v>6</v>
      </c>
      <c r="U4" s="19" t="s">
        <v>7</v>
      </c>
      <c r="V4" s="19"/>
      <c r="W4" s="19"/>
      <c r="X4" s="19" t="s">
        <v>8</v>
      </c>
      <c r="Y4" s="45" t="s">
        <v>9</v>
      </c>
    </row>
    <row r="5" ht="21" customHeight="true" spans="1:25">
      <c r="A5" s="17"/>
      <c r="B5" s="18"/>
      <c r="C5" s="19"/>
      <c r="D5" s="21" t="s">
        <v>10</v>
      </c>
      <c r="E5" s="33"/>
      <c r="F5" s="21"/>
      <c r="G5" s="33"/>
      <c r="H5" s="21"/>
      <c r="I5" s="33"/>
      <c r="J5" s="21"/>
      <c r="K5" s="33"/>
      <c r="L5" s="21" t="s">
        <v>11</v>
      </c>
      <c r="M5" s="33"/>
      <c r="N5" s="21"/>
      <c r="O5" s="33"/>
      <c r="P5" s="21"/>
      <c r="Q5" s="33"/>
      <c r="R5" s="21"/>
      <c r="S5" s="37"/>
      <c r="T5" s="36"/>
      <c r="U5" s="19"/>
      <c r="V5" s="19"/>
      <c r="W5" s="19"/>
      <c r="X5" s="19"/>
      <c r="Y5" s="45"/>
    </row>
    <row r="6" ht="21" customHeight="true" spans="1:25">
      <c r="A6" s="17"/>
      <c r="B6" s="18"/>
      <c r="C6" s="19"/>
      <c r="D6" s="22" t="s">
        <v>12</v>
      </c>
      <c r="E6" s="19"/>
      <c r="F6" s="20" t="s">
        <v>5</v>
      </c>
      <c r="G6" s="32"/>
      <c r="H6" s="20"/>
      <c r="I6" s="32"/>
      <c r="J6" s="20"/>
      <c r="K6" s="32"/>
      <c r="L6" s="22" t="s">
        <v>13</v>
      </c>
      <c r="M6" s="19"/>
      <c r="N6" s="20" t="s">
        <v>14</v>
      </c>
      <c r="O6" s="32"/>
      <c r="P6" s="20"/>
      <c r="Q6" s="32"/>
      <c r="R6" s="20"/>
      <c r="S6" s="35"/>
      <c r="T6" s="36"/>
      <c r="U6" s="19"/>
      <c r="V6" s="19"/>
      <c r="W6" s="19"/>
      <c r="X6" s="19"/>
      <c r="Y6" s="45"/>
    </row>
    <row r="7" s="1" customFormat="true" ht="40" customHeight="true" spans="1:25">
      <c r="A7" s="23"/>
      <c r="B7" s="24"/>
      <c r="C7" s="25"/>
      <c r="D7" s="26"/>
      <c r="E7" s="25"/>
      <c r="F7" s="26" t="s">
        <v>15</v>
      </c>
      <c r="G7" s="25"/>
      <c r="H7" s="26" t="s">
        <v>16</v>
      </c>
      <c r="I7" s="25"/>
      <c r="J7" s="26" t="s">
        <v>17</v>
      </c>
      <c r="K7" s="25"/>
      <c r="L7" s="26"/>
      <c r="M7" s="25"/>
      <c r="N7" s="26" t="s">
        <v>15</v>
      </c>
      <c r="O7" s="25"/>
      <c r="P7" s="26" t="s">
        <v>16</v>
      </c>
      <c r="Q7" s="25"/>
      <c r="R7" s="26" t="s">
        <v>17</v>
      </c>
      <c r="S7" s="38"/>
      <c r="T7" s="38"/>
      <c r="U7" s="25" t="s">
        <v>18</v>
      </c>
      <c r="V7" s="25" t="s">
        <v>19</v>
      </c>
      <c r="W7" s="25" t="s">
        <v>20</v>
      </c>
      <c r="X7" s="25"/>
      <c r="Y7" s="46"/>
    </row>
    <row r="8" s="2" customFormat="true" ht="32" customHeight="true" spans="1:25">
      <c r="A8" s="23"/>
      <c r="B8" s="24" t="s">
        <v>21</v>
      </c>
      <c r="C8" s="25" t="s">
        <v>22</v>
      </c>
      <c r="D8" s="26" t="s">
        <v>21</v>
      </c>
      <c r="E8" s="25" t="s">
        <v>22</v>
      </c>
      <c r="F8" s="26" t="s">
        <v>21</v>
      </c>
      <c r="G8" s="25" t="s">
        <v>22</v>
      </c>
      <c r="H8" s="26" t="s">
        <v>21</v>
      </c>
      <c r="I8" s="25" t="s">
        <v>22</v>
      </c>
      <c r="J8" s="26" t="s">
        <v>21</v>
      </c>
      <c r="K8" s="25" t="s">
        <v>22</v>
      </c>
      <c r="L8" s="26" t="s">
        <v>21</v>
      </c>
      <c r="M8" s="25" t="s">
        <v>22</v>
      </c>
      <c r="N8" s="26" t="s">
        <v>21</v>
      </c>
      <c r="O8" s="25" t="s">
        <v>22</v>
      </c>
      <c r="P8" s="26" t="s">
        <v>21</v>
      </c>
      <c r="Q8" s="25" t="s">
        <v>22</v>
      </c>
      <c r="R8" s="26" t="s">
        <v>21</v>
      </c>
      <c r="S8" s="38" t="s">
        <v>22</v>
      </c>
      <c r="T8" s="25" t="s">
        <v>22</v>
      </c>
      <c r="U8" s="42" t="s">
        <v>22</v>
      </c>
      <c r="V8" s="42" t="s">
        <v>22</v>
      </c>
      <c r="W8" s="42" t="s">
        <v>22</v>
      </c>
      <c r="X8" s="42" t="s">
        <v>22</v>
      </c>
      <c r="Y8" s="23"/>
    </row>
    <row r="9" s="3" customFormat="true" ht="35" customHeight="true" spans="1:26">
      <c r="A9" s="17" t="s">
        <v>23</v>
      </c>
      <c r="B9" s="27">
        <f>SUM(B10:B12)</f>
        <v>229</v>
      </c>
      <c r="C9" s="28">
        <f t="shared" ref="C9:X9" si="0">SUM(C10:C12)</f>
        <v>216.48</v>
      </c>
      <c r="D9" s="27">
        <f t="shared" si="0"/>
        <v>129</v>
      </c>
      <c r="E9" s="27">
        <f t="shared" si="0"/>
        <v>116.4</v>
      </c>
      <c r="F9" s="27">
        <f t="shared" si="0"/>
        <v>14</v>
      </c>
      <c r="G9" s="27">
        <f t="shared" si="0"/>
        <v>15.12</v>
      </c>
      <c r="H9" s="27">
        <f t="shared" si="0"/>
        <v>39</v>
      </c>
      <c r="I9" s="27">
        <f t="shared" si="0"/>
        <v>37.44</v>
      </c>
      <c r="J9" s="27">
        <f t="shared" si="0"/>
        <v>76</v>
      </c>
      <c r="K9" s="27">
        <f t="shared" si="0"/>
        <v>63.84</v>
      </c>
      <c r="L9" s="27">
        <f t="shared" si="0"/>
        <v>100</v>
      </c>
      <c r="M9" s="27">
        <f t="shared" si="0"/>
        <v>100.08</v>
      </c>
      <c r="N9" s="27">
        <f t="shared" si="0"/>
        <v>58</v>
      </c>
      <c r="O9" s="27">
        <f t="shared" si="0"/>
        <v>62.64</v>
      </c>
      <c r="P9" s="27">
        <f t="shared" si="0"/>
        <v>18</v>
      </c>
      <c r="Q9" s="27">
        <f t="shared" si="0"/>
        <v>17.28</v>
      </c>
      <c r="R9" s="27">
        <f t="shared" si="0"/>
        <v>24</v>
      </c>
      <c r="S9" s="28">
        <f t="shared" si="0"/>
        <v>20.16</v>
      </c>
      <c r="T9" s="28">
        <f t="shared" si="0"/>
        <v>103.91</v>
      </c>
      <c r="U9" s="28">
        <f t="shared" si="0"/>
        <v>103.91</v>
      </c>
      <c r="V9" s="28">
        <f t="shared" si="0"/>
        <v>108.4</v>
      </c>
      <c r="W9" s="28">
        <f t="shared" si="0"/>
        <v>-4.48999999999999</v>
      </c>
      <c r="X9" s="28">
        <f t="shared" si="0"/>
        <v>99.42</v>
      </c>
      <c r="Y9" s="47">
        <v>2300249</v>
      </c>
      <c r="Z9" s="4"/>
    </row>
    <row r="10" s="4" customFormat="true" ht="35" customHeight="true" spans="1:25">
      <c r="A10" s="29" t="s">
        <v>24</v>
      </c>
      <c r="B10" s="27">
        <f>D10+L10</f>
        <v>65</v>
      </c>
      <c r="C10" s="30">
        <f>E10+M10</f>
        <v>62.28</v>
      </c>
      <c r="D10" s="31">
        <v>39</v>
      </c>
      <c r="E10" s="30">
        <f>G10+I10+K10</f>
        <v>35.76</v>
      </c>
      <c r="F10" s="27">
        <v>4</v>
      </c>
      <c r="G10" s="28">
        <v>4.32</v>
      </c>
      <c r="H10" s="27">
        <v>17</v>
      </c>
      <c r="I10" s="28">
        <v>16.32</v>
      </c>
      <c r="J10" s="27">
        <v>18</v>
      </c>
      <c r="K10" s="28">
        <v>15.12</v>
      </c>
      <c r="L10" s="31">
        <v>26</v>
      </c>
      <c r="M10" s="28">
        <f>O10+Q10+S10</f>
        <v>26.52</v>
      </c>
      <c r="N10" s="27">
        <v>18</v>
      </c>
      <c r="O10" s="28">
        <v>19.44</v>
      </c>
      <c r="P10" s="27">
        <v>3</v>
      </c>
      <c r="Q10" s="39">
        <v>2.88</v>
      </c>
      <c r="R10" s="27">
        <v>5</v>
      </c>
      <c r="S10" s="40">
        <v>4.2</v>
      </c>
      <c r="T10" s="30">
        <v>29.89</v>
      </c>
      <c r="U10" s="30">
        <f>T10</f>
        <v>29.89</v>
      </c>
      <c r="V10" s="30">
        <v>29.89</v>
      </c>
      <c r="W10" s="30">
        <f>U10-V10</f>
        <v>0</v>
      </c>
      <c r="X10" s="30">
        <f>T10+W10</f>
        <v>29.89</v>
      </c>
      <c r="Y10" s="47">
        <v>2300249</v>
      </c>
    </row>
    <row r="11" s="4" customFormat="true" ht="35" customHeight="true" spans="1:25">
      <c r="A11" s="29" t="s">
        <v>25</v>
      </c>
      <c r="B11" s="27">
        <v>64</v>
      </c>
      <c r="C11" s="30">
        <v>62.04</v>
      </c>
      <c r="D11" s="31">
        <v>28</v>
      </c>
      <c r="E11" s="30">
        <v>25.8</v>
      </c>
      <c r="F11" s="27">
        <v>4</v>
      </c>
      <c r="G11" s="28">
        <v>4.32</v>
      </c>
      <c r="H11" s="27">
        <v>11</v>
      </c>
      <c r="I11" s="28">
        <v>10.56</v>
      </c>
      <c r="J11" s="27">
        <v>13</v>
      </c>
      <c r="K11" s="28">
        <v>10.92</v>
      </c>
      <c r="L11" s="31">
        <v>36</v>
      </c>
      <c r="M11" s="28">
        <v>36.24</v>
      </c>
      <c r="N11" s="27">
        <v>20</v>
      </c>
      <c r="O11" s="28">
        <v>21.6</v>
      </c>
      <c r="P11" s="27">
        <v>10</v>
      </c>
      <c r="Q11" s="39">
        <v>9.6</v>
      </c>
      <c r="R11" s="27">
        <v>6</v>
      </c>
      <c r="S11" s="40">
        <v>5.04</v>
      </c>
      <c r="T11" s="30">
        <v>29.78</v>
      </c>
      <c r="U11" s="30">
        <f>T11</f>
        <v>29.78</v>
      </c>
      <c r="V11" s="30">
        <v>31.22</v>
      </c>
      <c r="W11" s="30">
        <f>U11-V11</f>
        <v>-1.44</v>
      </c>
      <c r="X11" s="30">
        <f>T11+W11</f>
        <v>28.34</v>
      </c>
      <c r="Y11" s="47">
        <v>2300249</v>
      </c>
    </row>
    <row r="12" s="4" customFormat="true" ht="35" customHeight="true" spans="1:25">
      <c r="A12" s="29" t="s">
        <v>26</v>
      </c>
      <c r="B12" s="27">
        <v>100</v>
      </c>
      <c r="C12" s="30">
        <v>92.16</v>
      </c>
      <c r="D12" s="31">
        <v>62</v>
      </c>
      <c r="E12" s="30">
        <v>54.84</v>
      </c>
      <c r="F12" s="27">
        <v>6</v>
      </c>
      <c r="G12" s="28">
        <v>6.48</v>
      </c>
      <c r="H12" s="27">
        <v>11</v>
      </c>
      <c r="I12" s="28">
        <v>10.56</v>
      </c>
      <c r="J12" s="27">
        <v>45</v>
      </c>
      <c r="K12" s="28">
        <v>37.8</v>
      </c>
      <c r="L12" s="31">
        <v>38</v>
      </c>
      <c r="M12" s="28">
        <v>37.32</v>
      </c>
      <c r="N12" s="27">
        <v>20</v>
      </c>
      <c r="O12" s="28">
        <v>21.6</v>
      </c>
      <c r="P12" s="27">
        <v>5</v>
      </c>
      <c r="Q12" s="39">
        <v>4.8</v>
      </c>
      <c r="R12" s="27">
        <v>13</v>
      </c>
      <c r="S12" s="40">
        <v>10.92</v>
      </c>
      <c r="T12" s="30">
        <v>44.24</v>
      </c>
      <c r="U12" s="30">
        <f>T12</f>
        <v>44.24</v>
      </c>
      <c r="V12" s="30">
        <v>47.29</v>
      </c>
      <c r="W12" s="30">
        <f>U12-V12</f>
        <v>-3.05</v>
      </c>
      <c r="X12" s="30">
        <f>T12+W12</f>
        <v>41.19</v>
      </c>
      <c r="Y12" s="47">
        <v>2300249</v>
      </c>
    </row>
  </sheetData>
  <mergeCells count="20">
    <mergeCell ref="A2:Y2"/>
    <mergeCell ref="D4:S4"/>
    <mergeCell ref="D5:K5"/>
    <mergeCell ref="L5:S5"/>
    <mergeCell ref="F6:K6"/>
    <mergeCell ref="N6:S6"/>
    <mergeCell ref="F7:G7"/>
    <mergeCell ref="H7:I7"/>
    <mergeCell ref="J7:K7"/>
    <mergeCell ref="N7:O7"/>
    <mergeCell ref="P7:Q7"/>
    <mergeCell ref="R7:S7"/>
    <mergeCell ref="A4:A8"/>
    <mergeCell ref="T4:T7"/>
    <mergeCell ref="X4:X7"/>
    <mergeCell ref="Y4:Y8"/>
    <mergeCell ref="B4:C7"/>
    <mergeCell ref="U4:W6"/>
    <mergeCell ref="D6:E7"/>
    <mergeCell ref="L6:M7"/>
  </mergeCells>
  <printOptions horizontalCentered="true"/>
  <pageMargins left="0.393055555555556" right="0.393055555555556" top="0.590277777777778" bottom="0.786805555555556" header="0.511805555555556" footer="0.511805555555556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姜寒云</dc:creator>
  <cp:lastModifiedBy>sbk-2</cp:lastModifiedBy>
  <dcterms:created xsi:type="dcterms:W3CDTF">2018-11-29T02:54:00Z</dcterms:created>
  <dcterms:modified xsi:type="dcterms:W3CDTF">2024-12-20T15:49:12Z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84AAF99E66FD44E7A8C1E6418D6309EA</vt:lpwstr>
  </property>
</Properties>
</file>