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核定汇总表" sheetId="3" r:id="rId1"/>
  </sheets>
  <definedNames>
    <definedName name="_xlnm._FilterDatabase" localSheetId="0" hidden="1">核定汇总表!$A$4:$T$65</definedName>
    <definedName name="_xlnm.Print_Titles" localSheetId="0">核定汇总表!$3:$4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<sst xmlns="http://schemas.openxmlformats.org/spreadsheetml/2006/main" count="394" uniqueCount="230">
  <si>
    <t>广东省韶关市现代设施农业贷款贴息对象及拨付金额核定汇总表</t>
  </si>
  <si>
    <t>序号</t>
  </si>
  <si>
    <t>县别</t>
  </si>
  <si>
    <t>贴息对象名称</t>
  </si>
  <si>
    <t>贴息对象地址</t>
  </si>
  <si>
    <t>贴息对象类型</t>
  </si>
  <si>
    <t>建设项目名称</t>
  </si>
  <si>
    <t>建设项目地点</t>
  </si>
  <si>
    <t>贷款金额（万元）</t>
  </si>
  <si>
    <t>贷款起止日期</t>
  </si>
  <si>
    <t>实际用于贴息范围的贷款金额（万元）</t>
  </si>
  <si>
    <t>贴息时间内利息（万元）</t>
  </si>
  <si>
    <t>申报财政贴息额（万元）</t>
  </si>
  <si>
    <t>贴息起止日期</t>
  </si>
  <si>
    <t>可贴息天数</t>
  </si>
  <si>
    <t>可贴息限额（万元）</t>
  </si>
  <si>
    <t>实际贴息额（万元）</t>
  </si>
  <si>
    <t>实际贴息额合计（万元）</t>
  </si>
  <si>
    <t>联系人、手机号</t>
  </si>
  <si>
    <t>贴息拨付账户</t>
  </si>
  <si>
    <t>开户行</t>
  </si>
  <si>
    <t>贴息账号/卡号</t>
  </si>
  <si>
    <t>韶关市</t>
  </si>
  <si>
    <t>合计</t>
  </si>
  <si>
    <t>武江区</t>
  </si>
  <si>
    <t>韶关市丽丰兆业渔业发展有限公司</t>
  </si>
  <si>
    <t>韶关市武江区莞韶城一期黄沙坪创新园31栋</t>
  </si>
  <si>
    <t>设施渔业</t>
  </si>
  <si>
    <t>乐昌市丽丰兆业大赛村年产两批工厂化循环水标粗鱼苗车间新建项目</t>
  </si>
  <si>
    <t>广东省韶关市乐昌市长来镇大赛村</t>
  </si>
  <si>
    <t>2022年2月28日-2025年2月28日</t>
  </si>
  <si>
    <t>2023年1月1日-2023年12月31日</t>
  </si>
  <si>
    <t>黄秀梅 13423236045</t>
  </si>
  <si>
    <t>中国农业银行股份有限公司乐昌市支行</t>
  </si>
  <si>
    <t>44720301040005234</t>
  </si>
  <si>
    <t>2023年3月22日-2024年3月19日</t>
  </si>
  <si>
    <t>2023年3月22日-2023年12月31日</t>
  </si>
  <si>
    <t>拨付贴息金额小计</t>
  </si>
  <si>
    <t>乐昌市</t>
  </si>
  <si>
    <t>广东省乐众农业科技发展有限公司</t>
  </si>
  <si>
    <t>乐昌市九峰镇浆源村凉桥下组20号</t>
  </si>
  <si>
    <t>乐众工业化循环水养殖</t>
  </si>
  <si>
    <t>乐昌市九峰基地、大赛基地、茶园基地、乐昌峡基地</t>
  </si>
  <si>
    <t>2022年10月至2025年10月</t>
  </si>
  <si>
    <t>2023年1月1日至 2023年12月30日</t>
  </si>
  <si>
    <t>秦念东
18928649888</t>
  </si>
  <si>
    <t>中国农业银行 乐昌支行</t>
  </si>
  <si>
    <t>44720001040020000</t>
  </si>
  <si>
    <t>2023年1月至2026年1月</t>
  </si>
  <si>
    <t>2022年11月至2024年11月</t>
  </si>
  <si>
    <t>精细化南美白对虾养殖池新建项目</t>
  </si>
  <si>
    <t>2022年5月至2025年5月</t>
  </si>
  <si>
    <t>罗臻强
13543760369</t>
  </si>
  <si>
    <t>2023年1月至2026年01月</t>
  </si>
  <si>
    <t>2023年1月20日至 2023年12月30日</t>
  </si>
  <si>
    <t>乐昌市梅花镇泰富嘉盛种养专业合作社</t>
  </si>
  <si>
    <t>乐昌市梅花镇铜山村委会杨梅树坳</t>
  </si>
  <si>
    <t>农产品产地冷藏保鲜物流项目</t>
  </si>
  <si>
    <t>冷库制冷设施</t>
  </si>
  <si>
    <t>2022年8月30日至2025年8月26日</t>
  </si>
  <si>
    <t>2023年01月01月至2023年12月31日</t>
  </si>
  <si>
    <t>张雨秀15919959037</t>
  </si>
  <si>
    <t>广东乐昌农村商业银行股份有限公司梅花支行</t>
  </si>
  <si>
    <t>80020000011640687</t>
  </si>
  <si>
    <t>2024年1月1日至 2024年6月30日</t>
  </si>
  <si>
    <t>中国农业银行乐昌支行</t>
  </si>
  <si>
    <t>南雄市</t>
  </si>
  <si>
    <t>刘长生</t>
  </si>
  <si>
    <t>南雄市邓坊镇赤马村</t>
  </si>
  <si>
    <t>家庭农场</t>
  </si>
  <si>
    <t>现代设施农业贷款贴息项目--李子种植项目</t>
  </si>
  <si>
    <t>广东省韶关市南雄市邓坊镇赤马村</t>
  </si>
  <si>
    <t>2022年5月23日-2025年5月23日</t>
  </si>
  <si>
    <t>2023年1月1日-
2023年12月31日</t>
  </si>
  <si>
    <t>刘长生15089868288</t>
  </si>
  <si>
    <t>广东南雄农村商业银行</t>
  </si>
  <si>
    <t>6217281842900548792</t>
  </si>
  <si>
    <t>2019年9月11日-
2024年9月11日</t>
  </si>
  <si>
    <t>南雄市百韵香生态农业开发有限公司</t>
  </si>
  <si>
    <t>南雄市南亩镇南亩大道232号</t>
  </si>
  <si>
    <t>农业企业</t>
  </si>
  <si>
    <t>现代设施农业贷款贴息项目--兰花种植基地项目</t>
  </si>
  <si>
    <t>2022年5月31日-
2025年5月30日</t>
  </si>
  <si>
    <t>钟路仂13531463994</t>
  </si>
  <si>
    <t>广东南雄农村商业银行股份有限公司南亩支行</t>
  </si>
  <si>
    <t>80020000018049867</t>
  </si>
  <si>
    <t>南雄市优源现代农业科技有限公司</t>
  </si>
  <si>
    <t>南雄市雄州街道迳口村委会安背村小组洞001号</t>
  </si>
  <si>
    <t>南雄黄金香印葡萄现代农业产业园</t>
  </si>
  <si>
    <t>雄州街道迳口村、乌迳镇田心村
、 湖口镇湖口村</t>
  </si>
  <si>
    <t>2023年10月30日-
2026年10月29日</t>
  </si>
  <si>
    <t>2023年10月30日-
2023年12月31日</t>
  </si>
  <si>
    <t>李干胜13702963935</t>
  </si>
  <si>
    <t>中国建设银行</t>
  </si>
  <si>
    <t>44050162734200000747</t>
  </si>
  <si>
    <t>2021年5月26日-
2023年5月25日</t>
  </si>
  <si>
    <t>2023年1月1日-
2023年5月25日</t>
  </si>
  <si>
    <t>2021年12月25日-2024年12月31日</t>
  </si>
  <si>
    <t>2023年6月27日-2024年6月26日</t>
  </si>
  <si>
    <t>2023年6月27日-
2023年12月31日</t>
  </si>
  <si>
    <t>2021年8月18日-2024年8月17日</t>
  </si>
  <si>
    <t>何腾港</t>
  </si>
  <si>
    <t>韶关市南雄市水口镇河村村委会祠堂村048号</t>
  </si>
  <si>
    <t>农户</t>
  </si>
  <si>
    <t>鲈鱼陆基圆桶养殖项目</t>
  </si>
  <si>
    <t>2022年1月11日-
2025年1月10日</t>
  </si>
  <si>
    <t>何腾港15219046668</t>
  </si>
  <si>
    <t>中国农业银行</t>
  </si>
  <si>
    <t>6228481436694275277</t>
  </si>
  <si>
    <t>南雄市粤斌米业有限公司</t>
  </si>
  <si>
    <t>广东省韶关市南雄市黄坑镇罗坑村鸿基创业园</t>
  </si>
  <si>
    <t>烘干设施</t>
  </si>
  <si>
    <t>节能环保型水稻机械化烘干中心建设</t>
  </si>
  <si>
    <t>南雄市黄坑镇鸿基创业园</t>
  </si>
  <si>
    <t>2021年9月03日-2024年9月02日</t>
  </si>
  <si>
    <t>张文斌13927800850</t>
  </si>
  <si>
    <t>广东南雄农村商业银行股份有限公司</t>
  </si>
  <si>
    <t>南雄市米业有限公司
80020000009228983</t>
  </si>
  <si>
    <t>南雄市兄弟米业有限公司</t>
  </si>
  <si>
    <t>南雄市湖口镇湖口村委</t>
  </si>
  <si>
    <t>粮食产地烘干设施</t>
  </si>
  <si>
    <t>2023年9月21日-2026年9月20日</t>
  </si>
  <si>
    <t>2023年9月21日-
2023年12月31日</t>
  </si>
  <si>
    <t>杨春华
13726573999</t>
  </si>
  <si>
    <t>南雄市农村商业银行湖口支行</t>
  </si>
  <si>
    <t>80020000015581079</t>
  </si>
  <si>
    <t>南雄市雄州街道迳口村委会安背村小组八仙洞001号</t>
  </si>
  <si>
    <t>设施种植业</t>
  </si>
  <si>
    <t>现代设施农业项目</t>
  </si>
  <si>
    <t>2023年10月30日-2026年10月29日</t>
  </si>
  <si>
    <t>2024年01月01日-
2024年06月30日</t>
  </si>
  <si>
    <t>农业银行南雄支行</t>
  </si>
  <si>
    <t>44722101040007828</t>
  </si>
  <si>
    <t>2023年06月27日-2024年06月26日</t>
  </si>
  <si>
    <t>2024年01月01日-
2024年06月26日</t>
  </si>
  <si>
    <t>2021年08月18日-2024年08月17日</t>
  </si>
  <si>
    <t>仁化县</t>
  </si>
  <si>
    <r>
      <rPr>
        <sz val="12"/>
        <rFont val="DejaVu Sans"/>
        <charset val="134"/>
      </rPr>
      <t xml:space="preserve">	</t>
    </r>
    <r>
      <rPr>
        <sz val="12"/>
        <rFont val="宋体"/>
        <charset val="134"/>
      </rPr>
      <t>仁化县原丰农业发展有限公司</t>
    </r>
  </si>
  <si>
    <t>仁化县狮井村狮井小学</t>
  </si>
  <si>
    <t>其他</t>
  </si>
  <si>
    <t>仁化县花生油加工基地</t>
  </si>
  <si>
    <t>2023年7月2028年7月</t>
  </si>
  <si>
    <t>2023年7月20日至2023年12月31日</t>
  </si>
  <si>
    <t>郭丹洋
13058216415</t>
  </si>
  <si>
    <t>广东仁化农村商业银行股份有限公司</t>
  </si>
  <si>
    <t>80020000019905681</t>
  </si>
  <si>
    <t>始兴县</t>
  </si>
  <si>
    <t>韶关粤北兄弟农业科技发展有限公司</t>
  </si>
  <si>
    <t>广东省韶关市始兴县沈所镇石内村大坪组8号</t>
  </si>
  <si>
    <t>设施种植</t>
  </si>
  <si>
    <t>智能化水稻育秧中心</t>
  </si>
  <si>
    <t>韶关市始兴县沈所镇</t>
  </si>
  <si>
    <t>2022年8月18日-2025年8月18日</t>
  </si>
  <si>
    <t>邱萍15976280217</t>
  </si>
  <si>
    <t>广东始兴农村商业银行股份有限公司城南支行</t>
  </si>
  <si>
    <t>80020000018253330</t>
  </si>
  <si>
    <t>2023年6月10日-2025年6月10日</t>
  </si>
  <si>
    <t>2023年2月14日-2028年2月14日</t>
  </si>
  <si>
    <t>2023年2月14日-2023年12月31日</t>
  </si>
  <si>
    <t>始兴县樱弘农业科技有限公司</t>
  </si>
  <si>
    <t>广东省韶关市始兴县沈所镇沈南村</t>
  </si>
  <si>
    <t>始兴县1000亩春节大樱桃现代农业产业园</t>
  </si>
  <si>
    <t>广东省韶关市始兴县沈所镇沈</t>
  </si>
  <si>
    <t>2023年10月12日-2026年10月9日</t>
  </si>
  <si>
    <t>2023年10月12日-2023年12月31日</t>
  </si>
  <si>
    <t>张少清13640108202</t>
  </si>
  <si>
    <t>广东始兴农村商业银行股份有限公司沈所支行</t>
  </si>
  <si>
    <t>80020000020019565</t>
  </si>
  <si>
    <t>2023年11月2日-2028年11月2日</t>
  </si>
  <si>
    <t>2023年11月2日-2023年12月31日</t>
  </si>
  <si>
    <t>2023年12月6日-2028年11月2日</t>
  </si>
  <si>
    <t>2023年12月6日-2023年12月31日</t>
  </si>
  <si>
    <t>2023年11月17日-2028年11月2日</t>
  </si>
  <si>
    <t>2023年11月17日-2023年12月31日</t>
  </si>
  <si>
    <t>始兴县金马农业发展有限公司</t>
  </si>
  <si>
    <t>始兴县马市镇都塘村原都塘小学旧宿舍内东边第一间</t>
  </si>
  <si>
    <t>建设稻谷烘干加工厂</t>
  </si>
  <si>
    <t>2023年12月1日-2026年11月29日</t>
  </si>
  <si>
    <t>2023年12月01日-2023年12月31日</t>
  </si>
  <si>
    <t>廖文娟13728073811</t>
  </si>
  <si>
    <t>广东始兴农村商业银行股份有限公司兴平路支行</t>
  </si>
  <si>
    <t>80020000020322141</t>
  </si>
  <si>
    <t>2023年12月6日-2026年11月29日</t>
  </si>
  <si>
    <t>2023年12月06日-2023年12月31日</t>
  </si>
  <si>
    <t>韶关市始兴县沈所镇沈南村</t>
  </si>
  <si>
    <t>始兴县1000亩春节大樱桃现代农业产业园建设项目</t>
  </si>
  <si>
    <t>2024年1月1日-2024年6月30日</t>
  </si>
  <si>
    <t>2023年11月17-2028年11月2日</t>
  </si>
  <si>
    <t>2024年4月3日-2029年4月3日</t>
  </si>
  <si>
    <t>2024年4月3日-2024年6月30日</t>
  </si>
  <si>
    <t>始兴县1001亩春节大樱桃现代农业产业园建设项目</t>
  </si>
  <si>
    <t>2024年5月20日-2029年4月3日</t>
  </si>
  <si>
    <t>2024年5月20日-2024年6月30日</t>
  </si>
  <si>
    <t>始兴县1002亩春节大樱桃现代农业产业园建设项目</t>
  </si>
  <si>
    <t>2024年6月17日-2029年4月3日</t>
  </si>
  <si>
    <t>2024年6月17日-2024年6月30日</t>
  </si>
  <si>
    <t>始兴县1004亩春节大樱桃现代农业产业园建设项目</t>
  </si>
  <si>
    <t>2024年2月4日-2027年2月4日</t>
  </si>
  <si>
    <t>2024年2月4日-2024年6月30日</t>
  </si>
  <si>
    <t>始兴县1005亩春节大樱桃现代农业产业园建设项目</t>
  </si>
  <si>
    <t>2024年5月24日-2027年5月24日</t>
  </si>
  <si>
    <t>2024年5月24日-2024年6月30日</t>
  </si>
  <si>
    <t>广东省韶关市始兴县沈所镇石内村大坪组8号首层（仅供办公场所使用）（住改商）</t>
  </si>
  <si>
    <t>新丰县</t>
  </si>
  <si>
    <t>广东省板岭原种猪场有限公司</t>
  </si>
  <si>
    <t>韶关市新丰县板岭村大塘</t>
  </si>
  <si>
    <t>企业</t>
  </si>
  <si>
    <t>新丰板岭原种猪场改扩建项目</t>
  </si>
  <si>
    <t>2024年1月25日至2038年12月25日</t>
  </si>
  <si>
    <t>2024年1月25日至2024年6月21日</t>
  </si>
  <si>
    <t>黄艳清13415601056</t>
  </si>
  <si>
    <t>上海浦东发展银行东莞分行</t>
  </si>
  <si>
    <t>54010078801200003021</t>
  </si>
  <si>
    <t>2024年2月4日至2038年12月25日</t>
  </si>
  <si>
    <t>2024年2月4日至2024年6月21日</t>
  </si>
  <si>
    <t>2024年2月29日至2038年12月25日</t>
  </si>
  <si>
    <t>2024年2月29日至2024年6月21日</t>
  </si>
  <si>
    <t>2024年4月30日至2038年12月25日</t>
  </si>
  <si>
    <t>2024年4月30日至2024年6月21日</t>
  </si>
  <si>
    <t>2024年5月28日至2038年12月25日</t>
  </si>
  <si>
    <t>2024年5月28日至2024年6月21日</t>
  </si>
  <si>
    <t>乳源瑶族自治县</t>
  </si>
  <si>
    <t>乳源瑶族自治县云子潭生态农业有限公司</t>
  </si>
  <si>
    <t>洛阳镇坪溪村委狮子石村旁</t>
  </si>
  <si>
    <t>2023年省级涉农统筹整合资金（现代设施农业建设贷款贴息）</t>
  </si>
  <si>
    <t>洛阳镇坪溪村委</t>
  </si>
  <si>
    <t>2022年1月7日-2027年1月6日</t>
  </si>
  <si>
    <t>2023年1月1日-2023年6月30日</t>
  </si>
  <si>
    <t>徐桥东13602919378</t>
  </si>
  <si>
    <t>中国农业银行股份有限公司乳源瑶族自治县支行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</si>
</sst>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00000_ "/>
    <numFmt numFmtId="179" formatCode="yyyy&quot;年&quot;m&quot;月&quot;d&quot;日&quot;;@"/>
    <numFmt numFmtId="180" formatCode="0.00_);[Red]\(0.00\)"/>
    <numFmt numFmtId="181" formatCode="0.000_ "/>
    <numFmt numFmtId="182" formatCode="0.0000_ "/>
    <numFmt numFmtId="183" formatCode="0.0000_);[Red]\(0.0000\)"/>
    <numFmt numFmtId="184" formatCode="0_);[Red]\(0\)"/>
  </numFmts>
  <fonts count="36">
    <font>
      <sz val="11"/>
      <color theme="1"/>
      <name val="宋体"/>
      <charset val="134"/>
      <scheme val="minor"/>
    </font>
    <font>
      <sz val="12"/>
      <color theme="1"/>
      <name val="宋体"/>
      <charset val="134"/>
      <scheme val="minor"/>
    </font>
    <font>
      <b/>
      <sz val="11"/>
      <color theme="1"/>
      <name val="宋体"/>
      <charset val="134"/>
      <scheme val="minor"/>
    </font>
    <font>
      <sz val="12"/>
      <color theme="1"/>
      <name val="宋体"/>
      <charset val="134"/>
    </font>
    <font>
      <sz val="12"/>
      <color rgb="FF0070C0"/>
      <name val="宋体"/>
      <charset val="134"/>
    </font>
    <font>
      <sz val="11"/>
      <name val="宋体"/>
      <charset val="134"/>
    </font>
    <font>
      <sz val="11"/>
      <color theme="1"/>
      <name val="宋体"/>
      <charset val="134"/>
    </font>
    <font>
      <sz val="11"/>
      <color rgb="FF0070C0"/>
      <name val="宋体"/>
      <charset val="134"/>
    </font>
    <font>
      <sz val="12"/>
      <color rgb="FF0070C0"/>
      <name val="宋体"/>
      <charset val="134"/>
      <scheme val="minor"/>
    </font>
    <font>
      <sz val="12"/>
      <name val="宋体"/>
      <charset val="134"/>
      <scheme val="minor"/>
    </font>
    <font>
      <sz val="18"/>
      <name val="方正小标宋简体"/>
      <charset val="134"/>
    </font>
    <font>
      <b/>
      <sz val="11"/>
      <name val="宋体"/>
      <charset val="134"/>
      <scheme val="minor"/>
    </font>
    <font>
      <b/>
      <sz val="12"/>
      <name val="宋体"/>
      <charset val="134"/>
    </font>
    <font>
      <sz val="12"/>
      <name val="宋体"/>
      <charset val="134"/>
    </font>
    <font>
      <sz val="12"/>
      <name val="DejaVu Sans"/>
      <charset val="134"/>
    </font>
    <font>
      <b/>
      <sz val="12"/>
      <name val="宋体"/>
      <charset val="134"/>
      <scheme val="minor"/>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0" applyNumberFormat="0" applyFill="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4" fillId="0" borderId="0" applyNumberFormat="0" applyFill="0" applyBorder="0" applyAlignment="0" applyProtection="0">
      <alignment vertical="center"/>
    </xf>
    <xf numFmtId="0" fontId="25" fillId="4" borderId="22" applyNumberFormat="0" applyAlignment="0" applyProtection="0">
      <alignment vertical="center"/>
    </xf>
    <xf numFmtId="0" fontId="26" fillId="5" borderId="23" applyNumberFormat="0" applyAlignment="0" applyProtection="0">
      <alignment vertical="center"/>
    </xf>
    <xf numFmtId="0" fontId="27" fillId="5" borderId="22" applyNumberFormat="0" applyAlignment="0" applyProtection="0">
      <alignment vertical="center"/>
    </xf>
    <xf numFmtId="0" fontId="28" fillId="6" borderId="24" applyNumberFormat="0" applyAlignment="0" applyProtection="0">
      <alignment vertical="center"/>
    </xf>
    <xf numFmtId="0" fontId="29" fillId="0" borderId="25" applyNumberFormat="0" applyFill="0" applyAlignment="0" applyProtection="0">
      <alignment vertical="center"/>
    </xf>
    <xf numFmtId="0" fontId="30" fillId="0" borderId="26"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9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lignment vertical="center"/>
    </xf>
    <xf numFmtId="0" fontId="3"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Border="1">
      <alignment vertical="center"/>
    </xf>
    <xf numFmtId="0" fontId="6" fillId="0" borderId="0" xfId="0" applyFont="1" applyBorder="1">
      <alignment vertical="center"/>
    </xf>
    <xf numFmtId="0" fontId="7" fillId="0" borderId="0" xfId="0" applyFont="1" applyFill="1">
      <alignment vertical="center"/>
    </xf>
    <xf numFmtId="0" fontId="7" fillId="0" borderId="0" xfId="0" applyFont="1">
      <alignment vertical="center"/>
    </xf>
    <xf numFmtId="0" fontId="3" fillId="2" borderId="0" xfId="0" applyFont="1" applyFill="1" applyAlignment="1">
      <alignment horizontal="center" vertical="center" wrapText="1"/>
    </xf>
    <xf numFmtId="0" fontId="1" fillId="0" borderId="0" xfId="0" applyFont="1" applyFill="1" applyAlignment="1">
      <alignment vertical="center"/>
    </xf>
    <xf numFmtId="0" fontId="4"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5" fillId="0" borderId="0" xfId="0" applyFont="1" applyFill="1">
      <alignment vertical="center"/>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pplyProtection="1">
      <alignment vertical="center" wrapText="1"/>
      <protection locked="0"/>
    </xf>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Border="1" applyAlignment="1">
      <alignment horizontal="center" vertical="center" wrapText="1"/>
    </xf>
    <xf numFmtId="0" fontId="12"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4" xfId="0" applyFont="1" applyFill="1" applyBorder="1" applyAlignment="1">
      <alignment horizontal="center" vertical="center" wrapText="1"/>
    </xf>
    <xf numFmtId="176" fontId="13" fillId="0" borderId="3" xfId="0" applyNumberFormat="1"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177" fontId="13" fillId="0" borderId="3" xfId="0" applyNumberFormat="1" applyFont="1" applyFill="1" applyBorder="1" applyAlignment="1">
      <alignment horizontal="center" vertical="center" wrapText="1"/>
    </xf>
    <xf numFmtId="176" fontId="13" fillId="0" borderId="15" xfId="0" applyNumberFormat="1" applyFont="1" applyBorder="1" applyAlignment="1">
      <alignment horizontal="center" vertical="center" wrapText="1"/>
    </xf>
    <xf numFmtId="0" fontId="13" fillId="0" borderId="15" xfId="0" applyFont="1" applyBorder="1" applyAlignment="1">
      <alignment horizontal="center" vertical="center" wrapText="1"/>
    </xf>
    <xf numFmtId="176" fontId="13" fillId="0" borderId="15" xfId="0" applyNumberFormat="1" applyFont="1" applyFill="1" applyBorder="1" applyAlignment="1">
      <alignment horizontal="center" vertical="center" wrapText="1"/>
    </xf>
    <xf numFmtId="0" fontId="11" fillId="0" borderId="13" xfId="0" applyFont="1" applyFill="1" applyBorder="1" applyAlignment="1">
      <alignment horizontal="center" vertical="center" wrapText="1"/>
    </xf>
    <xf numFmtId="177" fontId="9" fillId="0" borderId="3"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9" fontId="13" fillId="0" borderId="3" xfId="0" applyNumberFormat="1" applyFont="1" applyFill="1" applyBorder="1" applyAlignment="1">
      <alignment horizontal="center" vertical="center" wrapText="1"/>
    </xf>
    <xf numFmtId="177" fontId="13" fillId="0" borderId="3" xfId="0" applyNumberFormat="1" applyFont="1" applyFill="1" applyBorder="1" applyAlignment="1">
      <alignment horizontal="center" vertical="center"/>
    </xf>
    <xf numFmtId="176" fontId="13" fillId="0" borderId="3" xfId="0" applyNumberFormat="1" applyFont="1" applyFill="1" applyBorder="1" applyAlignment="1">
      <alignment horizontal="center" vertical="center"/>
    </xf>
    <xf numFmtId="14" fontId="13" fillId="0" borderId="3" xfId="0" applyNumberFormat="1" applyFont="1" applyFill="1" applyBorder="1" applyAlignment="1">
      <alignment horizontal="center" vertical="center" wrapText="1"/>
    </xf>
    <xf numFmtId="180" fontId="9" fillId="0" borderId="2" xfId="0" applyNumberFormat="1" applyFont="1" applyFill="1" applyBorder="1" applyAlignment="1">
      <alignment horizontal="center" vertical="center" wrapText="1"/>
    </xf>
    <xf numFmtId="0" fontId="15" fillId="0" borderId="9"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81" fontId="13" fillId="0" borderId="1" xfId="0" applyNumberFormat="1" applyFont="1" applyFill="1" applyBorder="1" applyAlignment="1">
      <alignment horizontal="center" vertical="center" wrapText="1"/>
    </xf>
    <xf numFmtId="182" fontId="13" fillId="0" borderId="1" xfId="0" applyNumberFormat="1" applyFont="1" applyFill="1" applyBorder="1" applyAlignment="1">
      <alignment horizontal="center" vertical="center" wrapText="1"/>
    </xf>
    <xf numFmtId="180" fontId="11" fillId="0" borderId="3" xfId="0" applyNumberFormat="1" applyFont="1" applyFill="1" applyBorder="1" applyAlignment="1">
      <alignment horizontal="center" vertical="center" wrapText="1"/>
    </xf>
    <xf numFmtId="176" fontId="13" fillId="0" borderId="4" xfId="0" applyNumberFormat="1" applyFont="1" applyFill="1" applyBorder="1" applyAlignment="1">
      <alignment horizontal="center" vertical="center"/>
    </xf>
    <xf numFmtId="176" fontId="13" fillId="0" borderId="2"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3" fillId="0" borderId="16" xfId="0" applyFont="1" applyFill="1" applyBorder="1" applyAlignment="1">
      <alignment horizontal="center" vertical="center" wrapText="1"/>
    </xf>
    <xf numFmtId="176" fontId="13" fillId="0" borderId="4" xfId="0" applyNumberFormat="1" applyFont="1" applyFill="1" applyBorder="1" applyAlignment="1">
      <alignment horizontal="center" vertical="center" wrapText="1"/>
    </xf>
    <xf numFmtId="0" fontId="13" fillId="0" borderId="17" xfId="0"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0" fontId="13" fillId="0" borderId="18" xfId="0" applyFont="1" applyFill="1" applyBorder="1" applyAlignment="1">
      <alignment horizontal="center" vertical="center" wrapText="1"/>
    </xf>
    <xf numFmtId="180" fontId="11" fillId="0" borderId="2" xfId="0" applyNumberFormat="1" applyFont="1" applyFill="1" applyBorder="1" applyAlignment="1">
      <alignment horizontal="center" vertical="center" wrapText="1"/>
    </xf>
    <xf numFmtId="183" fontId="11" fillId="0" borderId="3"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176" fontId="9" fillId="0" borderId="4"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xf>
    <xf numFmtId="182" fontId="9" fillId="0" borderId="3" xfId="0" applyNumberFormat="1" applyFont="1" applyFill="1" applyBorder="1" applyAlignment="1">
      <alignment horizontal="center" vertical="center"/>
    </xf>
    <xf numFmtId="182" fontId="9" fillId="0" borderId="1" xfId="0" applyNumberFormat="1" applyFont="1" applyFill="1" applyBorder="1" applyAlignment="1">
      <alignment horizontal="center" vertical="center"/>
    </xf>
    <xf numFmtId="184" fontId="13" fillId="0" borderId="3" xfId="0" applyNumberFormat="1" applyFont="1" applyFill="1" applyBorder="1" applyAlignment="1">
      <alignment horizontal="center" vertical="center" wrapText="1"/>
    </xf>
    <xf numFmtId="0" fontId="16" fillId="0" borderId="0" xfId="0" applyFont="1" applyAlignment="1">
      <alignment horizontal="justify" vertical="center" indent="2"/>
    </xf>
    <xf numFmtId="0" fontId="13" fillId="0" borderId="3" xfId="0" applyFont="1" applyFill="1" applyBorder="1" applyAlignment="1" quotePrefix="1">
      <alignment horizontal="center" vertical="center" wrapText="1"/>
    </xf>
    <xf numFmtId="0" fontId="13" fillId="0" borderId="2" xfId="0" applyFont="1" applyFill="1" applyBorder="1" applyAlignment="1" quotePrefix="1">
      <alignment horizontal="center" vertical="center" wrapText="1"/>
    </xf>
    <xf numFmtId="0" fontId="13" fillId="0" borderId="16" xfId="0" applyFont="1" applyFill="1" applyBorder="1" applyAlignment="1" quotePrefix="1">
      <alignment horizontal="center" vertical="center" wrapText="1"/>
    </xf>
    <xf numFmtId="0" fontId="13" fillId="2" borderId="3" xfId="0" applyFont="1" applyFill="1" applyBorder="1" applyAlignment="1" quotePrefix="1">
      <alignment horizontal="center" vertical="center" wrapText="1"/>
    </xf>
    <xf numFmtId="0" fontId="9" fillId="0" borderId="3" xfId="0" applyFont="1" applyFill="1" applyBorder="1" applyAlignment="1" quotePrefix="1">
      <alignment horizontal="center" vertical="center" wrapText="1"/>
    </xf>
    <xf numFmtId="0" fontId="9" fillId="0" borderId="4"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T67"/>
  <sheetViews>
    <sheetView tabSelected="1" view="pageBreakPreview" zoomScale="55" zoomScaleNormal="80" workbookViewId="0">
      <pane ySplit="4" topLeftCell="A45" activePane="bottomLeft" state="frozen"/>
      <selection/>
      <selection pane="bottomLeft" activeCell="C64" sqref="C64"/>
    </sheetView>
  </sheetViews>
  <sheetFormatPr defaultColWidth="9" defaultRowHeight="15.6"/>
  <cols>
    <col min="1" max="1" width="5.62962962962963" style="16" customWidth="1"/>
    <col min="2" max="2" width="12.5" style="16" customWidth="1"/>
    <col min="3" max="3" width="22.962962962963" style="16" customWidth="1"/>
    <col min="4" max="4" width="18.8981481481481" style="16" customWidth="1"/>
    <col min="5" max="5" width="12.3240740740741" style="16" customWidth="1"/>
    <col min="6" max="6" width="28.2777777777778" style="16" customWidth="1"/>
    <col min="7" max="7" width="20.7777777777778" style="16" customWidth="1"/>
    <col min="8" max="8" width="9.75" style="16" customWidth="1"/>
    <col min="9" max="9" width="18.2777777777778" style="16" customWidth="1"/>
    <col min="10" max="10" width="11.5648148148148" style="16" customWidth="1"/>
    <col min="11" max="11" width="15.4537037037037" style="16" customWidth="1"/>
    <col min="12" max="12" width="9.5" style="16" customWidth="1"/>
    <col min="13" max="13" width="18.6296296296296" style="16" customWidth="1"/>
    <col min="14" max="16" width="9.5" style="16" customWidth="1"/>
    <col min="17" max="17" width="12.3333333333333" style="16" customWidth="1"/>
    <col min="18" max="18" width="14.3796296296296" style="16" customWidth="1"/>
    <col min="19" max="19" width="20" style="16" customWidth="1"/>
    <col min="20" max="20" width="23.5833333333333" style="16" customWidth="1"/>
    <col min="21" max="21" width="38.6111111111111" style="1" customWidth="1"/>
    <col min="22" max="16384" width="9" style="1"/>
  </cols>
  <sheetData>
    <row r="2" s="1" customFormat="1" ht="53" customHeight="1" spans="1:20">
      <c r="A2" s="17" t="s">
        <v>0</v>
      </c>
      <c r="B2" s="17"/>
      <c r="C2" s="17"/>
      <c r="D2" s="17"/>
      <c r="E2" s="17"/>
      <c r="F2" s="17"/>
      <c r="G2" s="17"/>
      <c r="H2" s="17"/>
      <c r="I2" s="17"/>
      <c r="J2" s="17"/>
      <c r="K2" s="17"/>
      <c r="L2" s="17"/>
      <c r="M2" s="17"/>
      <c r="N2" s="17"/>
      <c r="O2" s="17"/>
      <c r="P2" s="17"/>
      <c r="Q2" s="17"/>
      <c r="R2" s="17"/>
      <c r="S2" s="17"/>
      <c r="T2" s="17"/>
    </row>
    <row r="3" s="2" customFormat="1" ht="68" customHeight="1" spans="1:20">
      <c r="A3" s="18" t="s">
        <v>1</v>
      </c>
      <c r="B3" s="18" t="s">
        <v>2</v>
      </c>
      <c r="C3" s="18" t="s">
        <v>3</v>
      </c>
      <c r="D3" s="18" t="s">
        <v>4</v>
      </c>
      <c r="E3" s="18" t="s">
        <v>5</v>
      </c>
      <c r="F3" s="18" t="s">
        <v>6</v>
      </c>
      <c r="G3" s="18" t="s">
        <v>7</v>
      </c>
      <c r="H3" s="18" t="s">
        <v>8</v>
      </c>
      <c r="I3" s="18" t="s">
        <v>9</v>
      </c>
      <c r="J3" s="18" t="s">
        <v>10</v>
      </c>
      <c r="K3" s="18" t="s">
        <v>11</v>
      </c>
      <c r="L3" s="18" t="s">
        <v>12</v>
      </c>
      <c r="M3" s="18" t="s">
        <v>13</v>
      </c>
      <c r="N3" s="18" t="s">
        <v>14</v>
      </c>
      <c r="O3" s="18" t="s">
        <v>15</v>
      </c>
      <c r="P3" s="18" t="s">
        <v>16</v>
      </c>
      <c r="Q3" s="18" t="s">
        <v>17</v>
      </c>
      <c r="R3" s="18" t="s">
        <v>18</v>
      </c>
      <c r="S3" s="21" t="s">
        <v>19</v>
      </c>
      <c r="T3" s="21"/>
    </row>
    <row r="4" s="2" customFormat="1" ht="68" customHeight="1" spans="1:20">
      <c r="A4" s="19"/>
      <c r="B4" s="19"/>
      <c r="C4" s="19"/>
      <c r="D4" s="19"/>
      <c r="E4" s="19"/>
      <c r="F4" s="19"/>
      <c r="G4" s="19"/>
      <c r="H4" s="19"/>
      <c r="I4" s="19"/>
      <c r="J4" s="19"/>
      <c r="K4" s="19"/>
      <c r="L4" s="19"/>
      <c r="M4" s="19"/>
      <c r="N4" s="19"/>
      <c r="O4" s="19"/>
      <c r="P4" s="19"/>
      <c r="Q4" s="19"/>
      <c r="R4" s="19"/>
      <c r="S4" s="21" t="s">
        <v>20</v>
      </c>
      <c r="T4" s="21" t="s">
        <v>21</v>
      </c>
    </row>
    <row r="5" s="2" customFormat="1" ht="64" customHeight="1" spans="1:20">
      <c r="A5" s="19"/>
      <c r="B5" s="20" t="s">
        <v>22</v>
      </c>
      <c r="C5" s="21" t="s">
        <v>23</v>
      </c>
      <c r="D5" s="21"/>
      <c r="E5" s="21"/>
      <c r="F5" s="21"/>
      <c r="G5" s="21"/>
      <c r="H5" s="21"/>
      <c r="I5" s="21"/>
      <c r="J5" s="21"/>
      <c r="K5" s="21"/>
      <c r="L5" s="21"/>
      <c r="M5" s="21"/>
      <c r="N5" s="21"/>
      <c r="O5" s="21"/>
      <c r="P5" s="21"/>
      <c r="Q5" s="21">
        <f>Q8+Q16+Q32+Q34+Q57+Q63+Q65</f>
        <v>131.202669163928</v>
      </c>
      <c r="R5" s="21"/>
      <c r="S5" s="21"/>
      <c r="T5" s="21"/>
    </row>
    <row r="6" s="3" customFormat="1" ht="93" customHeight="1" spans="1:20">
      <c r="A6" s="22">
        <v>1</v>
      </c>
      <c r="B6" s="23" t="s">
        <v>24</v>
      </c>
      <c r="C6" s="24" t="s">
        <v>25</v>
      </c>
      <c r="D6" s="25" t="s">
        <v>26</v>
      </c>
      <c r="E6" s="25" t="s">
        <v>27</v>
      </c>
      <c r="F6" s="25" t="s">
        <v>28</v>
      </c>
      <c r="G6" s="25" t="s">
        <v>29</v>
      </c>
      <c r="H6" s="23">
        <v>200</v>
      </c>
      <c r="I6" s="23" t="s">
        <v>30</v>
      </c>
      <c r="J6" s="23">
        <v>200</v>
      </c>
      <c r="K6" s="23">
        <v>5.82</v>
      </c>
      <c r="L6" s="32">
        <v>4</v>
      </c>
      <c r="M6" s="32" t="s">
        <v>31</v>
      </c>
      <c r="N6" s="23">
        <v>365</v>
      </c>
      <c r="O6" s="23">
        <v>4</v>
      </c>
      <c r="P6" s="23">
        <v>3</v>
      </c>
      <c r="Q6" s="23">
        <v>3</v>
      </c>
      <c r="R6" s="23" t="s">
        <v>32</v>
      </c>
      <c r="S6" s="23" t="s">
        <v>33</v>
      </c>
      <c r="T6" s="95" t="s">
        <v>34</v>
      </c>
    </row>
    <row r="7" s="3" customFormat="1" ht="93" customHeight="1" spans="1:20">
      <c r="A7" s="26"/>
      <c r="B7" s="23" t="s">
        <v>24</v>
      </c>
      <c r="C7" s="27"/>
      <c r="D7" s="25" t="s">
        <v>26</v>
      </c>
      <c r="E7" s="25" t="s">
        <v>27</v>
      </c>
      <c r="F7" s="25" t="s">
        <v>28</v>
      </c>
      <c r="G7" s="28" t="s">
        <v>29</v>
      </c>
      <c r="H7" s="23">
        <v>300</v>
      </c>
      <c r="I7" s="23" t="s">
        <v>35</v>
      </c>
      <c r="J7" s="23">
        <v>300</v>
      </c>
      <c r="K7" s="23">
        <v>8.79</v>
      </c>
      <c r="L7" s="32">
        <v>6</v>
      </c>
      <c r="M7" s="32" t="s">
        <v>36</v>
      </c>
      <c r="N7" s="23">
        <v>284</v>
      </c>
      <c r="O7" s="58">
        <v>4.67</v>
      </c>
      <c r="P7" s="23"/>
      <c r="Q7" s="23"/>
      <c r="R7" s="23"/>
      <c r="S7" s="23"/>
      <c r="T7" s="23"/>
    </row>
    <row r="8" s="2" customFormat="1" ht="63" customHeight="1" spans="1:20">
      <c r="A8" s="19"/>
      <c r="B8" s="20" t="s">
        <v>24</v>
      </c>
      <c r="C8" s="21" t="s">
        <v>37</v>
      </c>
      <c r="D8" s="21"/>
      <c r="E8" s="21"/>
      <c r="F8" s="21"/>
      <c r="G8" s="21"/>
      <c r="H8" s="21"/>
      <c r="I8" s="21"/>
      <c r="J8" s="21"/>
      <c r="K8" s="21"/>
      <c r="L8" s="21"/>
      <c r="M8" s="21"/>
      <c r="N8" s="21"/>
      <c r="O8" s="21"/>
      <c r="P8" s="21"/>
      <c r="Q8" s="77">
        <f>SUM(Q6:Q7)</f>
        <v>3</v>
      </c>
      <c r="R8" s="21"/>
      <c r="S8" s="18"/>
      <c r="T8" s="21"/>
    </row>
    <row r="9" s="4" customFormat="1" ht="55" customHeight="1" spans="1:20">
      <c r="A9" s="22">
        <v>2</v>
      </c>
      <c r="B9" s="29" t="s">
        <v>38</v>
      </c>
      <c r="C9" s="29" t="s">
        <v>39</v>
      </c>
      <c r="D9" s="29" t="s">
        <v>40</v>
      </c>
      <c r="E9" s="29" t="s">
        <v>27</v>
      </c>
      <c r="F9" s="29" t="s">
        <v>41</v>
      </c>
      <c r="G9" s="29" t="s">
        <v>42</v>
      </c>
      <c r="H9" s="26">
        <v>300</v>
      </c>
      <c r="I9" s="27" t="s">
        <v>43</v>
      </c>
      <c r="J9" s="26">
        <v>300</v>
      </c>
      <c r="K9" s="59">
        <v>9.832339</v>
      </c>
      <c r="L9" s="26">
        <v>6</v>
      </c>
      <c r="M9" s="27" t="s">
        <v>44</v>
      </c>
      <c r="N9" s="26">
        <v>365</v>
      </c>
      <c r="O9" s="26">
        <v>6</v>
      </c>
      <c r="P9" s="26">
        <v>6</v>
      </c>
      <c r="Q9" s="78">
        <v>12.95</v>
      </c>
      <c r="R9" s="29" t="s">
        <v>45</v>
      </c>
      <c r="S9" s="23" t="s">
        <v>46</v>
      </c>
      <c r="T9" s="96" t="s">
        <v>47</v>
      </c>
    </row>
    <row r="10" s="4" customFormat="1" ht="55" customHeight="1" spans="1:20">
      <c r="A10" s="30"/>
      <c r="B10" s="29"/>
      <c r="C10" s="29"/>
      <c r="D10" s="29"/>
      <c r="E10" s="29"/>
      <c r="F10" s="29"/>
      <c r="G10" s="29"/>
      <c r="H10" s="31">
        <v>300</v>
      </c>
      <c r="I10" s="23" t="s">
        <v>48</v>
      </c>
      <c r="J10" s="31">
        <v>300</v>
      </c>
      <c r="K10" s="60">
        <v>11.288886</v>
      </c>
      <c r="L10" s="31">
        <v>5.05</v>
      </c>
      <c r="M10" s="23" t="s">
        <v>44</v>
      </c>
      <c r="N10" s="31">
        <v>365</v>
      </c>
      <c r="O10" s="31">
        <v>5.05</v>
      </c>
      <c r="P10" s="31">
        <v>5.05</v>
      </c>
      <c r="Q10" s="78"/>
      <c r="R10" s="29"/>
      <c r="S10" s="23"/>
      <c r="T10" s="23"/>
    </row>
    <row r="11" s="4" customFormat="1" ht="55" customHeight="1" spans="1:20">
      <c r="A11" s="26"/>
      <c r="B11" s="27"/>
      <c r="C11" s="27"/>
      <c r="D11" s="27"/>
      <c r="E11" s="27"/>
      <c r="F11" s="27"/>
      <c r="G11" s="27"/>
      <c r="H11" s="31">
        <v>95</v>
      </c>
      <c r="I11" s="23" t="s">
        <v>49</v>
      </c>
      <c r="J11" s="31">
        <v>95</v>
      </c>
      <c r="K11" s="60">
        <v>5.4435</v>
      </c>
      <c r="L11" s="31">
        <v>1.9</v>
      </c>
      <c r="M11" s="23" t="s">
        <v>44</v>
      </c>
      <c r="N11" s="31">
        <v>365</v>
      </c>
      <c r="O11" s="31">
        <v>1.9</v>
      </c>
      <c r="P11" s="31">
        <v>1.9</v>
      </c>
      <c r="Q11" s="79"/>
      <c r="R11" s="27"/>
      <c r="S11" s="23"/>
      <c r="T11" s="23"/>
    </row>
    <row r="12" s="4" customFormat="1" ht="55" customHeight="1" spans="1:20">
      <c r="A12" s="22">
        <v>3</v>
      </c>
      <c r="B12" s="24" t="s">
        <v>38</v>
      </c>
      <c r="C12" s="24" t="s">
        <v>25</v>
      </c>
      <c r="D12" s="24" t="s">
        <v>26</v>
      </c>
      <c r="E12" s="24" t="s">
        <v>27</v>
      </c>
      <c r="F12" s="24" t="s">
        <v>50</v>
      </c>
      <c r="G12" s="24" t="s">
        <v>29</v>
      </c>
      <c r="H12" s="31">
        <v>500</v>
      </c>
      <c r="I12" s="23" t="s">
        <v>51</v>
      </c>
      <c r="J12" s="31">
        <v>438</v>
      </c>
      <c r="K12" s="23">
        <v>19.27</v>
      </c>
      <c r="L12" s="31">
        <v>8.76</v>
      </c>
      <c r="M12" s="23" t="s">
        <v>44</v>
      </c>
      <c r="N12" s="31">
        <v>365</v>
      </c>
      <c r="O12" s="31">
        <v>8.76</v>
      </c>
      <c r="P12" s="31">
        <v>8.76</v>
      </c>
      <c r="Q12" s="80">
        <v>10.53</v>
      </c>
      <c r="R12" s="24" t="s">
        <v>52</v>
      </c>
      <c r="S12" s="23" t="s">
        <v>33</v>
      </c>
      <c r="T12" s="95" t="s">
        <v>34</v>
      </c>
    </row>
    <row r="13" s="4" customFormat="1" ht="55" customHeight="1" spans="1:20">
      <c r="A13" s="26"/>
      <c r="B13" s="29"/>
      <c r="C13" s="29"/>
      <c r="D13" s="29"/>
      <c r="E13" s="29"/>
      <c r="F13" s="29"/>
      <c r="G13" s="29"/>
      <c r="H13" s="31">
        <v>280</v>
      </c>
      <c r="I13" s="23" t="s">
        <v>53</v>
      </c>
      <c r="J13" s="31">
        <v>88.5</v>
      </c>
      <c r="K13" s="23">
        <v>3.34</v>
      </c>
      <c r="L13" s="31">
        <v>1.77</v>
      </c>
      <c r="M13" s="23" t="s">
        <v>54</v>
      </c>
      <c r="N13" s="31">
        <v>365</v>
      </c>
      <c r="O13" s="31">
        <v>1.77</v>
      </c>
      <c r="P13" s="31">
        <v>1.77</v>
      </c>
      <c r="Q13" s="79"/>
      <c r="R13" s="29"/>
      <c r="S13" s="23"/>
      <c r="T13" s="23"/>
    </row>
    <row r="14" s="5" customFormat="1" ht="73" customHeight="1" spans="1:20">
      <c r="A14" s="31">
        <v>4</v>
      </c>
      <c r="B14" s="23" t="s">
        <v>38</v>
      </c>
      <c r="C14" s="23" t="s">
        <v>55</v>
      </c>
      <c r="D14" s="23" t="s">
        <v>56</v>
      </c>
      <c r="E14" s="23" t="s">
        <v>57</v>
      </c>
      <c r="F14" s="23" t="s">
        <v>58</v>
      </c>
      <c r="G14" s="23" t="s">
        <v>56</v>
      </c>
      <c r="H14" s="23">
        <v>68</v>
      </c>
      <c r="I14" s="23" t="s">
        <v>59</v>
      </c>
      <c r="J14" s="23">
        <v>68</v>
      </c>
      <c r="K14" s="23">
        <v>2.87</v>
      </c>
      <c r="L14" s="23">
        <v>1.36</v>
      </c>
      <c r="M14" s="23" t="s">
        <v>60</v>
      </c>
      <c r="N14" s="31">
        <v>365</v>
      </c>
      <c r="O14" s="23">
        <v>1.36</v>
      </c>
      <c r="P14" s="23">
        <v>1.36</v>
      </c>
      <c r="Q14" s="23">
        <v>1.36</v>
      </c>
      <c r="R14" s="23" t="s">
        <v>61</v>
      </c>
      <c r="S14" s="23" t="s">
        <v>62</v>
      </c>
      <c r="T14" s="95" t="s">
        <v>63</v>
      </c>
    </row>
    <row r="15" s="6" customFormat="1" ht="76" customHeight="1" spans="1:20">
      <c r="A15" s="31">
        <v>5</v>
      </c>
      <c r="B15" s="23" t="s">
        <v>38</v>
      </c>
      <c r="C15" s="23" t="s">
        <v>39</v>
      </c>
      <c r="D15" s="23" t="s">
        <v>40</v>
      </c>
      <c r="E15" s="23" t="s">
        <v>27</v>
      </c>
      <c r="F15" s="23" t="s">
        <v>41</v>
      </c>
      <c r="G15" s="23" t="s">
        <v>42</v>
      </c>
      <c r="H15" s="23">
        <v>300</v>
      </c>
      <c r="I15" s="23" t="s">
        <v>48</v>
      </c>
      <c r="J15" s="23">
        <v>300</v>
      </c>
      <c r="K15" s="23">
        <v>5.075</v>
      </c>
      <c r="L15" s="23">
        <v>2.6</v>
      </c>
      <c r="M15" s="23" t="s">
        <v>64</v>
      </c>
      <c r="N15" s="31">
        <v>182</v>
      </c>
      <c r="O15" s="26">
        <v>5.075</v>
      </c>
      <c r="P15" s="23">
        <v>0.96</v>
      </c>
      <c r="Q15" s="23">
        <v>0.96</v>
      </c>
      <c r="R15" s="23" t="s">
        <v>45</v>
      </c>
      <c r="S15" s="23" t="s">
        <v>65</v>
      </c>
      <c r="T15" s="95" t="s">
        <v>47</v>
      </c>
    </row>
    <row r="16" s="2" customFormat="1" ht="63" customHeight="1" spans="1:20">
      <c r="A16" s="19"/>
      <c r="B16" s="21" t="s">
        <v>38</v>
      </c>
      <c r="C16" s="21" t="s">
        <v>37</v>
      </c>
      <c r="D16" s="21"/>
      <c r="E16" s="21"/>
      <c r="F16" s="21"/>
      <c r="G16" s="21"/>
      <c r="H16" s="21"/>
      <c r="I16" s="21"/>
      <c r="J16" s="21"/>
      <c r="K16" s="21"/>
      <c r="L16" s="21"/>
      <c r="M16" s="21"/>
      <c r="N16" s="21"/>
      <c r="O16" s="21"/>
      <c r="P16" s="21"/>
      <c r="Q16" s="21">
        <f>SUM(Q9:Q15)</f>
        <v>25.8</v>
      </c>
      <c r="R16" s="21"/>
      <c r="S16" s="21"/>
      <c r="T16" s="21"/>
    </row>
    <row r="17" s="7" customFormat="1" ht="45" customHeight="1" spans="1:20">
      <c r="A17" s="24">
        <v>6</v>
      </c>
      <c r="B17" s="23" t="s">
        <v>66</v>
      </c>
      <c r="C17" s="23" t="s">
        <v>67</v>
      </c>
      <c r="D17" s="23" t="s">
        <v>68</v>
      </c>
      <c r="E17" s="23" t="s">
        <v>69</v>
      </c>
      <c r="F17" s="23" t="s">
        <v>70</v>
      </c>
      <c r="G17" s="23" t="s">
        <v>71</v>
      </c>
      <c r="H17" s="23">
        <v>30</v>
      </c>
      <c r="I17" s="23" t="s">
        <v>72</v>
      </c>
      <c r="J17" s="58">
        <v>30</v>
      </c>
      <c r="K17" s="58">
        <v>1.6024</v>
      </c>
      <c r="L17" s="58">
        <f t="shared" ref="L17:L24" si="0">K17*J17/H17</f>
        <v>1.6024</v>
      </c>
      <c r="M17" s="23" t="s">
        <v>73</v>
      </c>
      <c r="N17" s="23">
        <v>365</v>
      </c>
      <c r="O17" s="58">
        <v>1.6024</v>
      </c>
      <c r="P17" s="58">
        <v>0.6</v>
      </c>
      <c r="Q17" s="60">
        <f>P17+P18</f>
        <v>1.16845134548</v>
      </c>
      <c r="R17" s="23" t="s">
        <v>74</v>
      </c>
      <c r="S17" s="23" t="s">
        <v>75</v>
      </c>
      <c r="T17" s="95" t="s">
        <v>76</v>
      </c>
    </row>
    <row r="18" s="7" customFormat="1" ht="45" customHeight="1" spans="1:20">
      <c r="A18" s="27"/>
      <c r="B18" s="23" t="s">
        <v>66</v>
      </c>
      <c r="C18" s="23"/>
      <c r="D18" s="23"/>
      <c r="E18" s="23"/>
      <c r="F18" s="23"/>
      <c r="G18" s="23"/>
      <c r="H18" s="23">
        <v>45</v>
      </c>
      <c r="I18" s="23" t="s">
        <v>77</v>
      </c>
      <c r="J18" s="58">
        <v>31.7178</v>
      </c>
      <c r="K18" s="58">
        <v>0.806497</v>
      </c>
      <c r="L18" s="58">
        <f t="shared" si="0"/>
        <v>0.56845134548</v>
      </c>
      <c r="M18" s="23" t="s">
        <v>73</v>
      </c>
      <c r="N18" s="23">
        <v>365</v>
      </c>
      <c r="O18" s="58">
        <v>0.806497</v>
      </c>
      <c r="P18" s="58">
        <f>L18</f>
        <v>0.56845134548</v>
      </c>
      <c r="Q18" s="60"/>
      <c r="R18" s="23"/>
      <c r="S18" s="23"/>
      <c r="T18" s="23"/>
    </row>
    <row r="19" s="7" customFormat="1" ht="45" customHeight="1" spans="1:20">
      <c r="A19" s="23">
        <v>7</v>
      </c>
      <c r="B19" s="23" t="s">
        <v>66</v>
      </c>
      <c r="C19" s="23" t="s">
        <v>78</v>
      </c>
      <c r="D19" s="23" t="s">
        <v>79</v>
      </c>
      <c r="E19" s="23" t="s">
        <v>80</v>
      </c>
      <c r="F19" s="23" t="s">
        <v>81</v>
      </c>
      <c r="G19" s="23" t="s">
        <v>79</v>
      </c>
      <c r="H19" s="23">
        <v>150</v>
      </c>
      <c r="I19" s="23" t="s">
        <v>82</v>
      </c>
      <c r="J19" s="58">
        <v>67.0615</v>
      </c>
      <c r="K19" s="58">
        <v>2.5388</v>
      </c>
      <c r="L19" s="58">
        <v>1.135</v>
      </c>
      <c r="M19" s="23" t="s">
        <v>73</v>
      </c>
      <c r="N19" s="23">
        <v>365</v>
      </c>
      <c r="O19" s="58">
        <v>2.5388</v>
      </c>
      <c r="P19" s="58">
        <v>1.134</v>
      </c>
      <c r="Q19" s="58">
        <v>1.134</v>
      </c>
      <c r="R19" s="23" t="s">
        <v>83</v>
      </c>
      <c r="S19" s="23" t="s">
        <v>84</v>
      </c>
      <c r="T19" s="95" t="s">
        <v>85</v>
      </c>
    </row>
    <row r="20" s="7" customFormat="1" ht="45" customHeight="1" spans="1:20">
      <c r="A20" s="24">
        <v>8</v>
      </c>
      <c r="B20" s="23" t="s">
        <v>66</v>
      </c>
      <c r="C20" s="23" t="s">
        <v>86</v>
      </c>
      <c r="D20" s="23" t="s">
        <v>87</v>
      </c>
      <c r="E20" s="23" t="s">
        <v>80</v>
      </c>
      <c r="F20" s="23" t="s">
        <v>88</v>
      </c>
      <c r="G20" s="23" t="s">
        <v>89</v>
      </c>
      <c r="H20" s="23">
        <v>500</v>
      </c>
      <c r="I20" s="23" t="s">
        <v>90</v>
      </c>
      <c r="J20" s="58">
        <v>435.8136</v>
      </c>
      <c r="K20" s="58">
        <v>3.895</v>
      </c>
      <c r="L20" s="58">
        <f t="shared" si="0"/>
        <v>3.394987944</v>
      </c>
      <c r="M20" s="23" t="s">
        <v>91</v>
      </c>
      <c r="N20" s="23">
        <v>63</v>
      </c>
      <c r="O20" s="58">
        <v>3.895</v>
      </c>
      <c r="P20" s="58">
        <v>1.50445242739726</v>
      </c>
      <c r="Q20" s="60">
        <f>SUM(P20:P24)</f>
        <v>23.6112932024658</v>
      </c>
      <c r="R20" s="23" t="s">
        <v>92</v>
      </c>
      <c r="S20" s="23" t="s">
        <v>93</v>
      </c>
      <c r="T20" s="95" t="s">
        <v>94</v>
      </c>
    </row>
    <row r="21" s="7" customFormat="1" ht="45" customHeight="1" spans="1:20">
      <c r="A21" s="29"/>
      <c r="B21" s="23" t="s">
        <v>66</v>
      </c>
      <c r="C21" s="23"/>
      <c r="D21" s="23"/>
      <c r="E21" s="23"/>
      <c r="F21" s="23"/>
      <c r="G21" s="23"/>
      <c r="H21" s="23">
        <v>100</v>
      </c>
      <c r="I21" s="23" t="s">
        <v>95</v>
      </c>
      <c r="J21" s="58">
        <v>29.9105</v>
      </c>
      <c r="K21" s="58">
        <v>1.5919</v>
      </c>
      <c r="L21" s="58">
        <f t="shared" si="0"/>
        <v>0.4761452495</v>
      </c>
      <c r="M21" s="23" t="s">
        <v>96</v>
      </c>
      <c r="N21" s="23">
        <v>145</v>
      </c>
      <c r="O21" s="58">
        <v>1.5919</v>
      </c>
      <c r="P21" s="58">
        <v>0.237645068493151</v>
      </c>
      <c r="Q21" s="60"/>
      <c r="R21" s="23"/>
      <c r="S21" s="23" t="s">
        <v>93</v>
      </c>
      <c r="T21" s="23"/>
    </row>
    <row r="22" s="7" customFormat="1" ht="45" customHeight="1" spans="1:20">
      <c r="A22" s="29"/>
      <c r="B22" s="23" t="s">
        <v>66</v>
      </c>
      <c r="C22" s="23"/>
      <c r="D22" s="23"/>
      <c r="E22" s="23"/>
      <c r="F22" s="23"/>
      <c r="G22" s="23"/>
      <c r="H22" s="23">
        <v>760</v>
      </c>
      <c r="I22" s="23" t="s">
        <v>97</v>
      </c>
      <c r="J22" s="58">
        <v>741.3494</v>
      </c>
      <c r="K22" s="58">
        <v>40.377</v>
      </c>
      <c r="L22" s="58">
        <f t="shared" si="0"/>
        <v>39.3861377944737</v>
      </c>
      <c r="M22" s="23" t="s">
        <v>73</v>
      </c>
      <c r="N22" s="23">
        <v>365</v>
      </c>
      <c r="O22" s="58">
        <v>40.377</v>
      </c>
      <c r="P22" s="58">
        <v>14.826988</v>
      </c>
      <c r="Q22" s="60"/>
      <c r="R22" s="23"/>
      <c r="S22" s="23"/>
      <c r="T22" s="23"/>
    </row>
    <row r="23" s="8" customFormat="1" ht="45" customHeight="1" spans="1:20">
      <c r="A23" s="29"/>
      <c r="B23" s="23" t="s">
        <v>66</v>
      </c>
      <c r="C23" s="32"/>
      <c r="D23" s="32"/>
      <c r="E23" s="32"/>
      <c r="F23" s="23"/>
      <c r="G23" s="23"/>
      <c r="H23" s="23">
        <v>150</v>
      </c>
      <c r="I23" s="23" t="s">
        <v>98</v>
      </c>
      <c r="J23" s="58">
        <v>132.013835</v>
      </c>
      <c r="K23" s="58">
        <v>4.3716</v>
      </c>
      <c r="L23" s="58">
        <f t="shared" si="0"/>
        <v>3.84741120724</v>
      </c>
      <c r="M23" s="23" t="s">
        <v>99</v>
      </c>
      <c r="N23" s="23">
        <v>187</v>
      </c>
      <c r="O23" s="58">
        <v>4.3716</v>
      </c>
      <c r="P23" s="58">
        <v>1.35268970657534</v>
      </c>
      <c r="Q23" s="60"/>
      <c r="R23" s="23"/>
      <c r="S23" s="23"/>
      <c r="T23" s="23"/>
    </row>
    <row r="24" s="8" customFormat="1" ht="45" customHeight="1" spans="1:20">
      <c r="A24" s="27"/>
      <c r="B24" s="23" t="s">
        <v>66</v>
      </c>
      <c r="C24" s="32"/>
      <c r="D24" s="32"/>
      <c r="E24" s="32"/>
      <c r="F24" s="23"/>
      <c r="G24" s="23"/>
      <c r="H24" s="23">
        <v>300</v>
      </c>
      <c r="I24" s="23" t="s">
        <v>100</v>
      </c>
      <c r="J24" s="58">
        <v>284.4759</v>
      </c>
      <c r="K24" s="58">
        <v>11.2529</v>
      </c>
      <c r="L24" s="58">
        <f t="shared" si="0"/>
        <v>10.6705961837</v>
      </c>
      <c r="M24" s="23" t="s">
        <v>73</v>
      </c>
      <c r="N24" s="23">
        <v>365</v>
      </c>
      <c r="O24" s="58">
        <v>11.2529</v>
      </c>
      <c r="P24" s="58">
        <v>5.689518</v>
      </c>
      <c r="Q24" s="60"/>
      <c r="R24" s="23"/>
      <c r="S24" s="23" t="s">
        <v>93</v>
      </c>
      <c r="T24" s="23"/>
    </row>
    <row r="25" s="7" customFormat="1" ht="45" customHeight="1" spans="1:20">
      <c r="A25" s="23">
        <v>9</v>
      </c>
      <c r="B25" s="23" t="s">
        <v>66</v>
      </c>
      <c r="C25" s="23" t="s">
        <v>101</v>
      </c>
      <c r="D25" s="23" t="s">
        <v>102</v>
      </c>
      <c r="E25" s="23" t="s">
        <v>103</v>
      </c>
      <c r="F25" s="23" t="s">
        <v>104</v>
      </c>
      <c r="G25" s="23" t="s">
        <v>102</v>
      </c>
      <c r="H25" s="23">
        <v>40</v>
      </c>
      <c r="I25" s="23" t="s">
        <v>105</v>
      </c>
      <c r="J25" s="58">
        <v>40</v>
      </c>
      <c r="K25" s="58">
        <v>1.76</v>
      </c>
      <c r="L25" s="58">
        <v>1.76</v>
      </c>
      <c r="M25" s="23" t="s">
        <v>73</v>
      </c>
      <c r="N25" s="23">
        <v>365</v>
      </c>
      <c r="O25" s="58">
        <v>1.76</v>
      </c>
      <c r="P25" s="58">
        <v>0.8</v>
      </c>
      <c r="Q25" s="23">
        <v>0.8</v>
      </c>
      <c r="R25" s="23" t="s">
        <v>106</v>
      </c>
      <c r="S25" s="23" t="s">
        <v>107</v>
      </c>
      <c r="T25" s="95" t="s">
        <v>108</v>
      </c>
    </row>
    <row r="26" s="7" customFormat="1" ht="45" customHeight="1" spans="1:20">
      <c r="A26" s="23">
        <v>10</v>
      </c>
      <c r="B26" s="23" t="s">
        <v>66</v>
      </c>
      <c r="C26" s="23" t="s">
        <v>109</v>
      </c>
      <c r="D26" s="23" t="s">
        <v>110</v>
      </c>
      <c r="E26" s="23" t="s">
        <v>111</v>
      </c>
      <c r="F26" s="23" t="s">
        <v>112</v>
      </c>
      <c r="G26" s="23" t="s">
        <v>113</v>
      </c>
      <c r="H26" s="23">
        <v>500</v>
      </c>
      <c r="I26" s="23" t="s">
        <v>114</v>
      </c>
      <c r="J26" s="58">
        <v>500</v>
      </c>
      <c r="K26" s="58">
        <v>7.848672</v>
      </c>
      <c r="L26" s="58">
        <v>7.848672</v>
      </c>
      <c r="M26" s="23" t="s">
        <v>73</v>
      </c>
      <c r="N26" s="23">
        <v>365</v>
      </c>
      <c r="O26" s="58">
        <v>7.848672</v>
      </c>
      <c r="P26" s="58">
        <v>7.848672</v>
      </c>
      <c r="Q26" s="60">
        <v>7.848672</v>
      </c>
      <c r="R26" s="23" t="s">
        <v>115</v>
      </c>
      <c r="S26" s="23" t="s">
        <v>116</v>
      </c>
      <c r="T26" s="23" t="s">
        <v>117</v>
      </c>
    </row>
    <row r="27" s="7" customFormat="1" ht="45" customHeight="1" spans="1:20">
      <c r="A27" s="23">
        <v>11</v>
      </c>
      <c r="B27" s="23" t="s">
        <v>66</v>
      </c>
      <c r="C27" s="23" t="s">
        <v>118</v>
      </c>
      <c r="D27" s="23" t="s">
        <v>119</v>
      </c>
      <c r="E27" s="23" t="s">
        <v>80</v>
      </c>
      <c r="F27" s="23" t="s">
        <v>120</v>
      </c>
      <c r="G27" s="23" t="s">
        <v>119</v>
      </c>
      <c r="H27" s="23">
        <v>500</v>
      </c>
      <c r="I27" s="23" t="s">
        <v>121</v>
      </c>
      <c r="J27" s="58">
        <v>200</v>
      </c>
      <c r="K27" s="58">
        <v>0.909</v>
      </c>
      <c r="L27" s="58">
        <v>0.909</v>
      </c>
      <c r="M27" s="23" t="s">
        <v>122</v>
      </c>
      <c r="N27" s="23">
        <v>102</v>
      </c>
      <c r="O27" s="58">
        <v>0.909</v>
      </c>
      <c r="P27" s="60">
        <v>0.9</v>
      </c>
      <c r="Q27" s="60">
        <v>0.9</v>
      </c>
      <c r="R27" s="23" t="s">
        <v>123</v>
      </c>
      <c r="S27" s="23" t="s">
        <v>124</v>
      </c>
      <c r="T27" s="95" t="s">
        <v>125</v>
      </c>
    </row>
    <row r="28" s="9" customFormat="1" ht="51" customHeight="1" spans="1:20">
      <c r="A28" s="24">
        <v>12</v>
      </c>
      <c r="B28" s="23" t="s">
        <v>66</v>
      </c>
      <c r="C28" s="23" t="s">
        <v>86</v>
      </c>
      <c r="D28" s="24" t="s">
        <v>126</v>
      </c>
      <c r="E28" s="24" t="s">
        <v>127</v>
      </c>
      <c r="F28" s="24" t="s">
        <v>128</v>
      </c>
      <c r="G28" s="24" t="s">
        <v>126</v>
      </c>
      <c r="H28" s="23">
        <v>500</v>
      </c>
      <c r="I28" s="23" t="s">
        <v>129</v>
      </c>
      <c r="J28" s="58">
        <v>500</v>
      </c>
      <c r="K28" s="61">
        <v>14.487501</v>
      </c>
      <c r="L28" s="61">
        <v>14.487501</v>
      </c>
      <c r="M28" s="62" t="s">
        <v>130</v>
      </c>
      <c r="N28" s="23">
        <v>182</v>
      </c>
      <c r="O28" s="61">
        <v>4.98630136986301</v>
      </c>
      <c r="P28" s="63">
        <v>4.98630136986301</v>
      </c>
      <c r="Q28" s="74">
        <f>SUM(P28:P31)</f>
        <v>13.9985753424658</v>
      </c>
      <c r="R28" s="24" t="s">
        <v>92</v>
      </c>
      <c r="S28" s="24" t="s">
        <v>131</v>
      </c>
      <c r="T28" s="97" t="s">
        <v>132</v>
      </c>
    </row>
    <row r="29" s="9" customFormat="1" ht="51" customHeight="1" spans="1:20">
      <c r="A29" s="29"/>
      <c r="B29" s="23" t="s">
        <v>66</v>
      </c>
      <c r="C29" s="23"/>
      <c r="D29" s="29"/>
      <c r="E29" s="29"/>
      <c r="F29" s="29"/>
      <c r="G29" s="29"/>
      <c r="H29" s="23">
        <v>760</v>
      </c>
      <c r="I29" s="23" t="s">
        <v>97</v>
      </c>
      <c r="J29" s="58">
        <v>610</v>
      </c>
      <c r="K29" s="61">
        <v>17.393337</v>
      </c>
      <c r="L29" s="61">
        <v>17.393337</v>
      </c>
      <c r="M29" s="62" t="s">
        <v>130</v>
      </c>
      <c r="N29" s="23">
        <v>182</v>
      </c>
      <c r="O29" s="61">
        <v>6.08328767123288</v>
      </c>
      <c r="P29" s="63">
        <v>6.08328767123288</v>
      </c>
      <c r="Q29" s="82"/>
      <c r="R29" s="29"/>
      <c r="S29" s="29"/>
      <c r="T29" s="83"/>
    </row>
    <row r="30" s="9" customFormat="1" ht="51" customHeight="1" spans="1:20">
      <c r="A30" s="29"/>
      <c r="B30" s="23" t="s">
        <v>66</v>
      </c>
      <c r="C30" s="23"/>
      <c r="D30" s="29"/>
      <c r="E30" s="29"/>
      <c r="F30" s="29"/>
      <c r="G30" s="29"/>
      <c r="H30" s="23">
        <v>150</v>
      </c>
      <c r="I30" s="23" t="s">
        <v>133</v>
      </c>
      <c r="J30" s="58">
        <v>150</v>
      </c>
      <c r="K30" s="61">
        <v>4.660835</v>
      </c>
      <c r="L30" s="61">
        <v>4.660835</v>
      </c>
      <c r="M30" s="62" t="s">
        <v>134</v>
      </c>
      <c r="N30" s="23">
        <v>178</v>
      </c>
      <c r="O30" s="61">
        <v>1.46301369863014</v>
      </c>
      <c r="P30" s="63">
        <v>1.46301369863014</v>
      </c>
      <c r="Q30" s="82"/>
      <c r="R30" s="29"/>
      <c r="S30" s="29"/>
      <c r="T30" s="83"/>
    </row>
    <row r="31" s="10" customFormat="1" ht="51" customHeight="1" spans="1:20">
      <c r="A31" s="27"/>
      <c r="B31" s="23" t="s">
        <v>66</v>
      </c>
      <c r="C31" s="32"/>
      <c r="D31" s="27"/>
      <c r="E31" s="27"/>
      <c r="F31" s="27"/>
      <c r="G31" s="27"/>
      <c r="H31" s="23">
        <v>300</v>
      </c>
      <c r="I31" s="23" t="s">
        <v>135</v>
      </c>
      <c r="J31" s="58">
        <v>147</v>
      </c>
      <c r="K31" s="61">
        <v>3.639623</v>
      </c>
      <c r="L31" s="61">
        <v>3.639623</v>
      </c>
      <c r="M31" s="62" t="s">
        <v>130</v>
      </c>
      <c r="N31" s="23">
        <v>182</v>
      </c>
      <c r="O31" s="61">
        <v>1.46597260273973</v>
      </c>
      <c r="P31" s="63">
        <v>1.46597260273973</v>
      </c>
      <c r="Q31" s="84"/>
      <c r="R31" s="27"/>
      <c r="S31" s="27"/>
      <c r="T31" s="85"/>
    </row>
    <row r="32" s="2" customFormat="1" ht="45" customHeight="1" spans="1:20">
      <c r="A32" s="19"/>
      <c r="B32" s="33" t="s">
        <v>66</v>
      </c>
      <c r="C32" s="34" t="s">
        <v>37</v>
      </c>
      <c r="D32" s="35"/>
      <c r="E32" s="35"/>
      <c r="F32" s="35"/>
      <c r="G32" s="35"/>
      <c r="H32" s="35"/>
      <c r="I32" s="35"/>
      <c r="J32" s="35"/>
      <c r="K32" s="35"/>
      <c r="L32" s="35"/>
      <c r="M32" s="35"/>
      <c r="N32" s="35"/>
      <c r="O32" s="35"/>
      <c r="P32" s="64"/>
      <c r="Q32" s="86">
        <f>SUM(Q17:Q31)</f>
        <v>49.4609918904115</v>
      </c>
      <c r="R32" s="19"/>
      <c r="S32" s="19"/>
      <c r="T32" s="19"/>
    </row>
    <row r="33" s="11" customFormat="1" ht="45" customHeight="1" spans="1:20">
      <c r="A33" s="31">
        <v>13</v>
      </c>
      <c r="B33" s="36" t="s">
        <v>136</v>
      </c>
      <c r="C33" s="37" t="s">
        <v>137</v>
      </c>
      <c r="D33" s="36" t="s">
        <v>138</v>
      </c>
      <c r="E33" s="36" t="s">
        <v>139</v>
      </c>
      <c r="F33" s="36" t="s">
        <v>140</v>
      </c>
      <c r="G33" s="36" t="s">
        <v>138</v>
      </c>
      <c r="H33" s="36">
        <v>200</v>
      </c>
      <c r="I33" s="36" t="s">
        <v>141</v>
      </c>
      <c r="J33" s="36">
        <v>200</v>
      </c>
      <c r="K33" s="36">
        <v>4.25</v>
      </c>
      <c r="L33" s="36">
        <v>1.8082</v>
      </c>
      <c r="M33" s="36" t="s">
        <v>142</v>
      </c>
      <c r="N33" s="36">
        <v>165</v>
      </c>
      <c r="O33" s="36">
        <v>1.8082</v>
      </c>
      <c r="P33" s="36">
        <v>1.8082</v>
      </c>
      <c r="Q33" s="36">
        <v>1.8082</v>
      </c>
      <c r="R33" s="36" t="s">
        <v>143</v>
      </c>
      <c r="S33" s="36" t="s">
        <v>144</v>
      </c>
      <c r="T33" s="98" t="s">
        <v>145</v>
      </c>
    </row>
    <row r="34" s="2" customFormat="1" ht="36" customHeight="1" spans="1:20">
      <c r="A34" s="31"/>
      <c r="B34" s="20" t="s">
        <v>136</v>
      </c>
      <c r="C34" s="21" t="s">
        <v>37</v>
      </c>
      <c r="D34" s="21"/>
      <c r="E34" s="21"/>
      <c r="F34" s="21"/>
      <c r="G34" s="21"/>
      <c r="H34" s="21"/>
      <c r="I34" s="21"/>
      <c r="J34" s="21"/>
      <c r="K34" s="21"/>
      <c r="L34" s="21"/>
      <c r="M34" s="21"/>
      <c r="N34" s="21"/>
      <c r="O34" s="21"/>
      <c r="P34" s="21"/>
      <c r="Q34" s="87">
        <f>SUM(Q33:Q33)</f>
        <v>1.8082</v>
      </c>
      <c r="R34" s="21"/>
      <c r="S34" s="21"/>
      <c r="T34" s="21"/>
    </row>
    <row r="35" s="12" customFormat="1" ht="45" customHeight="1" spans="1:20">
      <c r="A35" s="22">
        <v>14</v>
      </c>
      <c r="B35" s="38" t="s">
        <v>146</v>
      </c>
      <c r="C35" s="39" t="s">
        <v>147</v>
      </c>
      <c r="D35" s="39" t="s">
        <v>148</v>
      </c>
      <c r="E35" s="39" t="s">
        <v>149</v>
      </c>
      <c r="F35" s="39" t="s">
        <v>150</v>
      </c>
      <c r="G35" s="39" t="s">
        <v>151</v>
      </c>
      <c r="H35" s="40">
        <v>28.4</v>
      </c>
      <c r="I35" s="39" t="s">
        <v>152</v>
      </c>
      <c r="J35" s="40">
        <v>28.4</v>
      </c>
      <c r="K35" s="65">
        <v>1.26</v>
      </c>
      <c r="L35" s="40">
        <v>0.57</v>
      </c>
      <c r="M35" s="39" t="s">
        <v>31</v>
      </c>
      <c r="N35" s="40">
        <v>365</v>
      </c>
      <c r="O35" s="40">
        <v>0.57</v>
      </c>
      <c r="P35" s="40">
        <v>0.56</v>
      </c>
      <c r="Q35" s="88">
        <v>4.04</v>
      </c>
      <c r="R35" s="39" t="s">
        <v>153</v>
      </c>
      <c r="S35" s="39" t="s">
        <v>154</v>
      </c>
      <c r="T35" s="99" t="s">
        <v>155</v>
      </c>
    </row>
    <row r="36" s="12" customFormat="1" ht="45" customHeight="1" spans="1:20">
      <c r="A36" s="30"/>
      <c r="B36" s="41"/>
      <c r="C36" s="39"/>
      <c r="D36" s="39"/>
      <c r="E36" s="39"/>
      <c r="F36" s="39"/>
      <c r="G36" s="39"/>
      <c r="H36" s="40">
        <v>45.3888</v>
      </c>
      <c r="I36" s="39" t="s">
        <v>156</v>
      </c>
      <c r="J36" s="40">
        <v>45.3888</v>
      </c>
      <c r="K36" s="39">
        <v>1.92</v>
      </c>
      <c r="L36" s="40">
        <v>0.81</v>
      </c>
      <c r="M36" s="39" t="s">
        <v>31</v>
      </c>
      <c r="N36" s="40">
        <v>365</v>
      </c>
      <c r="O36" s="40">
        <v>0.81</v>
      </c>
      <c r="P36" s="40">
        <v>0.8</v>
      </c>
      <c r="Q36" s="89"/>
      <c r="R36" s="39"/>
      <c r="S36" s="39"/>
      <c r="T36" s="39"/>
    </row>
    <row r="37" s="12" customFormat="1" ht="45" customHeight="1" spans="1:20">
      <c r="A37" s="26"/>
      <c r="B37" s="42"/>
      <c r="C37" s="39"/>
      <c r="D37" s="39"/>
      <c r="E37" s="39"/>
      <c r="F37" s="39"/>
      <c r="G37" s="39"/>
      <c r="H37" s="40">
        <v>155.36</v>
      </c>
      <c r="I37" s="39" t="s">
        <v>157</v>
      </c>
      <c r="J37" s="40">
        <v>155.36</v>
      </c>
      <c r="K37" s="39">
        <v>6.33</v>
      </c>
      <c r="L37" s="40">
        <v>2.72</v>
      </c>
      <c r="M37" s="39" t="s">
        <v>158</v>
      </c>
      <c r="N37" s="40">
        <v>320</v>
      </c>
      <c r="O37" s="40">
        <v>2.72</v>
      </c>
      <c r="P37" s="40">
        <v>2.68</v>
      </c>
      <c r="Q37" s="90"/>
      <c r="R37" s="39"/>
      <c r="S37" s="39"/>
      <c r="T37" s="39"/>
    </row>
    <row r="38" s="12" customFormat="1" ht="45" customHeight="1" spans="1:20">
      <c r="A38" s="22">
        <v>15</v>
      </c>
      <c r="B38" s="38" t="s">
        <v>146</v>
      </c>
      <c r="C38" s="43" t="s">
        <v>159</v>
      </c>
      <c r="D38" s="43" t="s">
        <v>160</v>
      </c>
      <c r="E38" s="43" t="s">
        <v>149</v>
      </c>
      <c r="F38" s="43" t="s">
        <v>161</v>
      </c>
      <c r="G38" s="43" t="s">
        <v>162</v>
      </c>
      <c r="H38" s="40">
        <v>500</v>
      </c>
      <c r="I38" s="39" t="s">
        <v>163</v>
      </c>
      <c r="J38" s="40">
        <v>500</v>
      </c>
      <c r="K38" s="39">
        <v>4.618056</v>
      </c>
      <c r="L38" s="40">
        <v>2.19</v>
      </c>
      <c r="M38" s="39" t="s">
        <v>164</v>
      </c>
      <c r="N38" s="40">
        <v>80</v>
      </c>
      <c r="O38" s="40">
        <v>2.19</v>
      </c>
      <c r="P38" s="40">
        <v>2.16</v>
      </c>
      <c r="Q38" s="88">
        <v>4.51</v>
      </c>
      <c r="R38" s="39" t="s">
        <v>165</v>
      </c>
      <c r="S38" s="39" t="s">
        <v>166</v>
      </c>
      <c r="T38" s="99" t="s">
        <v>167</v>
      </c>
    </row>
    <row r="39" s="12" customFormat="1" ht="45" customHeight="1" spans="1:20">
      <c r="A39" s="30"/>
      <c r="B39" s="41"/>
      <c r="C39" s="43"/>
      <c r="D39" s="43"/>
      <c r="E39" s="43"/>
      <c r="F39" s="43"/>
      <c r="G39" s="43"/>
      <c r="H39" s="40">
        <v>380</v>
      </c>
      <c r="I39" s="39" t="s">
        <v>168</v>
      </c>
      <c r="J39" s="40">
        <v>380</v>
      </c>
      <c r="K39" s="39">
        <v>2.456806</v>
      </c>
      <c r="L39" s="40">
        <v>1.23</v>
      </c>
      <c r="M39" s="39" t="s">
        <v>169</v>
      </c>
      <c r="N39" s="40">
        <v>59</v>
      </c>
      <c r="O39" s="40">
        <v>1.23</v>
      </c>
      <c r="P39" s="40">
        <v>1.21</v>
      </c>
      <c r="Q39" s="89"/>
      <c r="R39" s="39"/>
      <c r="S39" s="39"/>
      <c r="T39" s="39"/>
    </row>
    <row r="40" s="12" customFormat="1" ht="45" customHeight="1" spans="1:20">
      <c r="A40" s="30"/>
      <c r="B40" s="41"/>
      <c r="C40" s="43"/>
      <c r="D40" s="43"/>
      <c r="E40" s="43"/>
      <c r="F40" s="43"/>
      <c r="G40" s="43"/>
      <c r="H40" s="40">
        <v>320</v>
      </c>
      <c r="I40" s="39" t="s">
        <v>170</v>
      </c>
      <c r="J40" s="40">
        <v>320</v>
      </c>
      <c r="K40" s="39">
        <v>1.345833</v>
      </c>
      <c r="L40" s="40">
        <v>0.44</v>
      </c>
      <c r="M40" s="39" t="s">
        <v>171</v>
      </c>
      <c r="N40" s="40">
        <v>25</v>
      </c>
      <c r="O40" s="40">
        <v>0.44</v>
      </c>
      <c r="P40" s="40">
        <v>0.43</v>
      </c>
      <c r="Q40" s="89"/>
      <c r="R40" s="39"/>
      <c r="S40" s="39"/>
      <c r="T40" s="39"/>
    </row>
    <row r="41" s="12" customFormat="1" ht="45" customHeight="1" spans="1:20">
      <c r="A41" s="26"/>
      <c r="B41" s="42"/>
      <c r="C41" s="43"/>
      <c r="D41" s="43"/>
      <c r="E41" s="43"/>
      <c r="F41" s="43"/>
      <c r="G41" s="43"/>
      <c r="H41" s="39">
        <v>300</v>
      </c>
      <c r="I41" s="39" t="s">
        <v>172</v>
      </c>
      <c r="J41" s="39">
        <v>300</v>
      </c>
      <c r="K41" s="39">
        <v>0.633333</v>
      </c>
      <c r="L41" s="39">
        <v>0.72</v>
      </c>
      <c r="M41" s="39" t="s">
        <v>173</v>
      </c>
      <c r="N41" s="40">
        <v>44</v>
      </c>
      <c r="O41" s="39">
        <v>0.72</v>
      </c>
      <c r="P41" s="39">
        <v>0.71</v>
      </c>
      <c r="Q41" s="90"/>
      <c r="R41" s="39"/>
      <c r="S41" s="39"/>
      <c r="T41" s="39"/>
    </row>
    <row r="42" s="12" customFormat="1" ht="45" customHeight="1" spans="1:20">
      <c r="A42" s="22">
        <v>16</v>
      </c>
      <c r="B42" s="39" t="s">
        <v>146</v>
      </c>
      <c r="C42" s="44" t="s">
        <v>174</v>
      </c>
      <c r="D42" s="39" t="s">
        <v>175</v>
      </c>
      <c r="E42" s="39" t="s">
        <v>111</v>
      </c>
      <c r="F42" s="39" t="s">
        <v>176</v>
      </c>
      <c r="G42" s="39" t="s">
        <v>175</v>
      </c>
      <c r="H42" s="40">
        <v>54.8</v>
      </c>
      <c r="I42" s="39" t="s">
        <v>177</v>
      </c>
      <c r="J42" s="40">
        <v>54.8</v>
      </c>
      <c r="K42" s="66">
        <v>0.137</v>
      </c>
      <c r="L42" s="40">
        <v>0.0931</v>
      </c>
      <c r="M42" s="39" t="s">
        <v>178</v>
      </c>
      <c r="N42" s="40">
        <v>31</v>
      </c>
      <c r="O42" s="40">
        <v>0.0931</v>
      </c>
      <c r="P42" s="40">
        <v>0.092</v>
      </c>
      <c r="Q42" s="91">
        <v>0.1115</v>
      </c>
      <c r="R42" s="39" t="s">
        <v>179</v>
      </c>
      <c r="S42" s="39" t="s">
        <v>180</v>
      </c>
      <c r="T42" s="99" t="s">
        <v>181</v>
      </c>
    </row>
    <row r="43" s="12" customFormat="1" ht="45" customHeight="1" spans="1:20">
      <c r="A43" s="30"/>
      <c r="B43" s="39" t="s">
        <v>146</v>
      </c>
      <c r="C43" s="44"/>
      <c r="D43" s="39"/>
      <c r="E43" s="39"/>
      <c r="F43" s="39"/>
      <c r="G43" s="39"/>
      <c r="H43" s="40">
        <v>10.04648</v>
      </c>
      <c r="I43" s="39" t="s">
        <v>177</v>
      </c>
      <c r="J43" s="40">
        <v>10.04648</v>
      </c>
      <c r="K43" s="66">
        <v>0.025116</v>
      </c>
      <c r="L43" s="40">
        <v>0.0171</v>
      </c>
      <c r="M43" s="39" t="s">
        <v>178</v>
      </c>
      <c r="N43" s="40">
        <v>31</v>
      </c>
      <c r="O43" s="40">
        <v>0.0171</v>
      </c>
      <c r="P43" s="40">
        <v>0.0168</v>
      </c>
      <c r="Q43" s="91"/>
      <c r="R43" s="39"/>
      <c r="S43" s="39"/>
      <c r="T43" s="39"/>
    </row>
    <row r="44" s="1" customFormat="1" ht="45" customHeight="1" spans="1:20">
      <c r="A44" s="26"/>
      <c r="B44" s="45" t="s">
        <v>146</v>
      </c>
      <c r="C44" s="46"/>
      <c r="D44" s="45"/>
      <c r="E44" s="45"/>
      <c r="F44" s="45"/>
      <c r="G44" s="45"/>
      <c r="H44" s="47">
        <v>2.08</v>
      </c>
      <c r="I44" s="45" t="s">
        <v>182</v>
      </c>
      <c r="J44" s="47">
        <v>2.08</v>
      </c>
      <c r="K44" s="67">
        <v>0.0039</v>
      </c>
      <c r="L44" s="47">
        <v>0.0028</v>
      </c>
      <c r="M44" s="45" t="s">
        <v>183</v>
      </c>
      <c r="N44" s="47">
        <v>25</v>
      </c>
      <c r="O44" s="47">
        <v>0.0028</v>
      </c>
      <c r="P44" s="47">
        <v>0.0027</v>
      </c>
      <c r="Q44" s="92"/>
      <c r="R44" s="45"/>
      <c r="S44" s="45"/>
      <c r="T44" s="45"/>
    </row>
    <row r="45" s="13" customFormat="1" ht="50" customHeight="1" spans="1:20">
      <c r="A45" s="31">
        <v>17</v>
      </c>
      <c r="B45" s="39" t="s">
        <v>146</v>
      </c>
      <c r="C45" s="20" t="s">
        <v>159</v>
      </c>
      <c r="D45" s="23" t="s">
        <v>184</v>
      </c>
      <c r="E45" s="23" t="s">
        <v>149</v>
      </c>
      <c r="F45" s="23" t="s">
        <v>185</v>
      </c>
      <c r="G45" s="23" t="s">
        <v>151</v>
      </c>
      <c r="H45" s="23">
        <v>500</v>
      </c>
      <c r="I45" s="68" t="s">
        <v>163</v>
      </c>
      <c r="J45" s="23">
        <v>500</v>
      </c>
      <c r="K45" s="69">
        <v>11.98</v>
      </c>
      <c r="L45" s="70">
        <v>4.91</v>
      </c>
      <c r="M45" s="23" t="s">
        <v>186</v>
      </c>
      <c r="N45" s="23">
        <v>181</v>
      </c>
      <c r="O45" s="70">
        <v>4.91</v>
      </c>
      <c r="P45" s="58">
        <v>4.91</v>
      </c>
      <c r="Q45" s="58">
        <v>19.21</v>
      </c>
      <c r="R45" s="23" t="s">
        <v>165</v>
      </c>
      <c r="S45" s="23" t="s">
        <v>166</v>
      </c>
      <c r="T45" s="95" t="s">
        <v>167</v>
      </c>
    </row>
    <row r="46" s="13" customFormat="1" ht="50" customHeight="1" spans="1:20">
      <c r="A46" s="31"/>
      <c r="B46" s="39" t="s">
        <v>146</v>
      </c>
      <c r="C46" s="20"/>
      <c r="D46" s="23" t="s">
        <v>184</v>
      </c>
      <c r="E46" s="23" t="s">
        <v>149</v>
      </c>
      <c r="F46" s="23" t="s">
        <v>185</v>
      </c>
      <c r="G46" s="23" t="s">
        <v>151</v>
      </c>
      <c r="H46" s="23">
        <v>380</v>
      </c>
      <c r="I46" s="68" t="s">
        <v>168</v>
      </c>
      <c r="J46" s="23">
        <v>332.4</v>
      </c>
      <c r="K46" s="69">
        <v>8.03</v>
      </c>
      <c r="L46" s="70">
        <v>3.3</v>
      </c>
      <c r="M46" s="23" t="s">
        <v>186</v>
      </c>
      <c r="N46" s="23">
        <v>181</v>
      </c>
      <c r="O46" s="70">
        <v>3.3</v>
      </c>
      <c r="P46" s="58">
        <v>3.3</v>
      </c>
      <c r="Q46" s="58"/>
      <c r="R46" s="23"/>
      <c r="S46" s="23"/>
      <c r="T46" s="23"/>
    </row>
    <row r="47" s="13" customFormat="1" ht="50" customHeight="1" spans="1:20">
      <c r="A47" s="31"/>
      <c r="B47" s="39" t="s">
        <v>146</v>
      </c>
      <c r="C47" s="20"/>
      <c r="D47" s="23" t="s">
        <v>184</v>
      </c>
      <c r="E47" s="23" t="s">
        <v>149</v>
      </c>
      <c r="F47" s="23" t="s">
        <v>185</v>
      </c>
      <c r="G47" s="23" t="s">
        <v>151</v>
      </c>
      <c r="H47" s="23">
        <v>320</v>
      </c>
      <c r="I47" s="68" t="s">
        <v>170</v>
      </c>
      <c r="J47" s="23">
        <v>284.15</v>
      </c>
      <c r="K47" s="69">
        <v>6.86</v>
      </c>
      <c r="L47" s="70">
        <v>2.82</v>
      </c>
      <c r="M47" s="23" t="s">
        <v>186</v>
      </c>
      <c r="N47" s="23">
        <v>181</v>
      </c>
      <c r="O47" s="70">
        <v>2.82</v>
      </c>
      <c r="P47" s="58">
        <v>2.82</v>
      </c>
      <c r="Q47" s="58"/>
      <c r="R47" s="23"/>
      <c r="S47" s="23"/>
      <c r="T47" s="23"/>
    </row>
    <row r="48" s="13" customFormat="1" ht="50" customHeight="1" spans="1:20">
      <c r="A48" s="31"/>
      <c r="B48" s="39" t="s">
        <v>146</v>
      </c>
      <c r="C48" s="20"/>
      <c r="D48" s="23" t="s">
        <v>184</v>
      </c>
      <c r="E48" s="23" t="s">
        <v>149</v>
      </c>
      <c r="F48" s="23" t="s">
        <v>185</v>
      </c>
      <c r="G48" s="23" t="s">
        <v>151</v>
      </c>
      <c r="H48" s="23">
        <v>300</v>
      </c>
      <c r="I48" s="68" t="s">
        <v>187</v>
      </c>
      <c r="J48" s="23">
        <v>221.6</v>
      </c>
      <c r="K48" s="69">
        <v>5.35</v>
      </c>
      <c r="L48" s="70">
        <v>2.2</v>
      </c>
      <c r="M48" s="23" t="s">
        <v>186</v>
      </c>
      <c r="N48" s="23">
        <v>181</v>
      </c>
      <c r="O48" s="70">
        <v>2.2</v>
      </c>
      <c r="P48" s="58">
        <v>2.2</v>
      </c>
      <c r="Q48" s="58"/>
      <c r="R48" s="23"/>
      <c r="S48" s="23"/>
      <c r="T48" s="23"/>
    </row>
    <row r="49" s="13" customFormat="1" ht="50" customHeight="1" spans="1:20">
      <c r="A49" s="31"/>
      <c r="B49" s="39" t="s">
        <v>146</v>
      </c>
      <c r="C49" s="20"/>
      <c r="D49" s="23" t="s">
        <v>184</v>
      </c>
      <c r="E49" s="23" t="s">
        <v>149</v>
      </c>
      <c r="F49" s="23" t="s">
        <v>185</v>
      </c>
      <c r="G49" s="23" t="s">
        <v>151</v>
      </c>
      <c r="H49" s="23">
        <v>750</v>
      </c>
      <c r="I49" s="68" t="s">
        <v>188</v>
      </c>
      <c r="J49" s="23">
        <v>504.8</v>
      </c>
      <c r="K49" s="69">
        <v>5.25</v>
      </c>
      <c r="L49" s="70">
        <v>2.43</v>
      </c>
      <c r="M49" s="23" t="s">
        <v>189</v>
      </c>
      <c r="N49" s="23">
        <v>88</v>
      </c>
      <c r="O49" s="70">
        <v>2.43</v>
      </c>
      <c r="P49" s="58">
        <v>2.22</v>
      </c>
      <c r="Q49" s="58"/>
      <c r="R49" s="23"/>
      <c r="S49" s="23"/>
      <c r="T49" s="23"/>
    </row>
    <row r="50" s="13" customFormat="1" ht="50" customHeight="1" spans="1:20">
      <c r="A50" s="31"/>
      <c r="B50" s="39" t="s">
        <v>146</v>
      </c>
      <c r="C50" s="20"/>
      <c r="D50" s="23" t="s">
        <v>184</v>
      </c>
      <c r="E50" s="23" t="s">
        <v>149</v>
      </c>
      <c r="F50" s="23" t="s">
        <v>190</v>
      </c>
      <c r="G50" s="23" t="s">
        <v>151</v>
      </c>
      <c r="H50" s="23">
        <v>764.95</v>
      </c>
      <c r="I50" s="68" t="s">
        <v>191</v>
      </c>
      <c r="J50" s="23">
        <v>632.5</v>
      </c>
      <c r="K50" s="69">
        <v>2.67</v>
      </c>
      <c r="L50" s="70">
        <v>1.42</v>
      </c>
      <c r="M50" s="23" t="s">
        <v>192</v>
      </c>
      <c r="N50" s="23">
        <v>41</v>
      </c>
      <c r="O50" s="70">
        <v>1.42</v>
      </c>
      <c r="P50" s="58">
        <v>1.12</v>
      </c>
      <c r="Q50" s="58"/>
      <c r="R50" s="23"/>
      <c r="S50" s="23"/>
      <c r="T50" s="23"/>
    </row>
    <row r="51" s="13" customFormat="1" ht="50" customHeight="1" spans="1:20">
      <c r="A51" s="31"/>
      <c r="B51" s="39" t="s">
        <v>146</v>
      </c>
      <c r="C51" s="20"/>
      <c r="D51" s="23" t="s">
        <v>184</v>
      </c>
      <c r="E51" s="23" t="s">
        <v>149</v>
      </c>
      <c r="F51" s="23" t="s">
        <v>193</v>
      </c>
      <c r="G51" s="23" t="s">
        <v>151</v>
      </c>
      <c r="H51" s="23">
        <v>150</v>
      </c>
      <c r="I51" s="68" t="s">
        <v>194</v>
      </c>
      <c r="J51" s="23">
        <v>150</v>
      </c>
      <c r="K51" s="69">
        <v>0.08</v>
      </c>
      <c r="L51" s="70">
        <v>0.11</v>
      </c>
      <c r="M51" s="23" t="s">
        <v>195</v>
      </c>
      <c r="N51" s="23">
        <v>13</v>
      </c>
      <c r="O51" s="70">
        <v>0.11</v>
      </c>
      <c r="P51" s="58">
        <v>0.03</v>
      </c>
      <c r="Q51" s="58"/>
      <c r="R51" s="23"/>
      <c r="S51" s="23"/>
      <c r="T51" s="23"/>
    </row>
    <row r="52" s="13" customFormat="1" ht="50" customHeight="1" spans="1:20">
      <c r="A52" s="31"/>
      <c r="B52" s="39" t="s">
        <v>146</v>
      </c>
      <c r="C52" s="20"/>
      <c r="D52" s="23" t="s">
        <v>184</v>
      </c>
      <c r="E52" s="23" t="s">
        <v>149</v>
      </c>
      <c r="F52" s="23" t="s">
        <v>196</v>
      </c>
      <c r="G52" s="23" t="s">
        <v>151</v>
      </c>
      <c r="H52" s="23">
        <v>300</v>
      </c>
      <c r="I52" s="68" t="s">
        <v>197</v>
      </c>
      <c r="J52" s="23">
        <v>300</v>
      </c>
      <c r="K52" s="69">
        <v>3.97</v>
      </c>
      <c r="L52" s="70">
        <v>2.42</v>
      </c>
      <c r="M52" s="23" t="s">
        <v>198</v>
      </c>
      <c r="N52" s="23">
        <v>147</v>
      </c>
      <c r="O52" s="70">
        <v>2.42</v>
      </c>
      <c r="P52" s="58">
        <v>2.3</v>
      </c>
      <c r="Q52" s="58"/>
      <c r="R52" s="23"/>
      <c r="S52" s="23"/>
      <c r="T52" s="23"/>
    </row>
    <row r="53" s="13" customFormat="1" ht="50" customHeight="1" spans="1:20">
      <c r="A53" s="31"/>
      <c r="B53" s="39" t="s">
        <v>146</v>
      </c>
      <c r="C53" s="20"/>
      <c r="D53" s="23" t="s">
        <v>184</v>
      </c>
      <c r="E53" s="23" t="s">
        <v>149</v>
      </c>
      <c r="F53" s="23" t="s">
        <v>199</v>
      </c>
      <c r="G53" s="23" t="s">
        <v>151</v>
      </c>
      <c r="H53" s="23">
        <v>200</v>
      </c>
      <c r="I53" s="68" t="s">
        <v>200</v>
      </c>
      <c r="J53" s="23">
        <v>200</v>
      </c>
      <c r="K53" s="69">
        <v>0.54</v>
      </c>
      <c r="L53" s="70">
        <v>0.41</v>
      </c>
      <c r="M53" s="23" t="s">
        <v>201</v>
      </c>
      <c r="N53" s="23">
        <v>37</v>
      </c>
      <c r="O53" s="70">
        <v>0.41</v>
      </c>
      <c r="P53" s="58">
        <v>0.31</v>
      </c>
      <c r="Q53" s="58"/>
      <c r="R53" s="23"/>
      <c r="S53" s="23"/>
      <c r="T53" s="23"/>
    </row>
    <row r="54" s="13" customFormat="1" ht="66" customHeight="1" spans="1:20">
      <c r="A54" s="22">
        <v>18</v>
      </c>
      <c r="B54" s="45" t="s">
        <v>146</v>
      </c>
      <c r="C54" s="48" t="s">
        <v>147</v>
      </c>
      <c r="D54" s="23" t="s">
        <v>202</v>
      </c>
      <c r="E54" s="49" t="s">
        <v>149</v>
      </c>
      <c r="F54" s="23" t="s">
        <v>150</v>
      </c>
      <c r="G54" s="23" t="s">
        <v>151</v>
      </c>
      <c r="H54" s="23">
        <v>28.4</v>
      </c>
      <c r="I54" s="68" t="s">
        <v>152</v>
      </c>
      <c r="J54" s="23">
        <v>28.4</v>
      </c>
      <c r="K54" s="69">
        <v>0.48</v>
      </c>
      <c r="L54" s="70">
        <v>0.24</v>
      </c>
      <c r="M54" s="71" t="s">
        <v>186</v>
      </c>
      <c r="N54" s="23">
        <v>172</v>
      </c>
      <c r="O54" s="70">
        <v>0.24</v>
      </c>
      <c r="P54" s="58">
        <v>0.18</v>
      </c>
      <c r="Q54" s="58">
        <v>1.94</v>
      </c>
      <c r="R54" s="23" t="s">
        <v>153</v>
      </c>
      <c r="S54" s="23" t="s">
        <v>154</v>
      </c>
      <c r="T54" s="95" t="s">
        <v>155</v>
      </c>
    </row>
    <row r="55" s="13" customFormat="1" ht="66" customHeight="1" spans="1:20">
      <c r="A55" s="30"/>
      <c r="B55" s="45" t="s">
        <v>146</v>
      </c>
      <c r="C55" s="50"/>
      <c r="D55" s="23" t="s">
        <v>202</v>
      </c>
      <c r="E55" s="49" t="s">
        <v>149</v>
      </c>
      <c r="F55" s="23" t="s">
        <v>150</v>
      </c>
      <c r="G55" s="23" t="s">
        <v>151</v>
      </c>
      <c r="H55" s="23">
        <v>45.3888</v>
      </c>
      <c r="I55" s="68" t="s">
        <v>156</v>
      </c>
      <c r="J55" s="23">
        <v>45.3888</v>
      </c>
      <c r="K55" s="69">
        <v>0.71</v>
      </c>
      <c r="L55" s="70">
        <v>0.34</v>
      </c>
      <c r="M55" s="71" t="s">
        <v>186</v>
      </c>
      <c r="N55" s="23">
        <v>181</v>
      </c>
      <c r="O55" s="70">
        <v>0.34</v>
      </c>
      <c r="P55" s="58">
        <v>0.27</v>
      </c>
      <c r="Q55" s="58"/>
      <c r="R55" s="23"/>
      <c r="S55" s="23"/>
      <c r="T55" s="23"/>
    </row>
    <row r="56" s="13" customFormat="1" ht="66" customHeight="1" spans="1:20">
      <c r="A56" s="26"/>
      <c r="B56" s="45" t="s">
        <v>146</v>
      </c>
      <c r="C56" s="33"/>
      <c r="D56" s="23" t="s">
        <v>202</v>
      </c>
      <c r="E56" s="49" t="s">
        <v>149</v>
      </c>
      <c r="F56" s="23" t="s">
        <v>150</v>
      </c>
      <c r="G56" s="23" t="s">
        <v>151</v>
      </c>
      <c r="H56" s="23">
        <v>155.36</v>
      </c>
      <c r="I56" s="68" t="s">
        <v>157</v>
      </c>
      <c r="J56" s="23">
        <v>155.36</v>
      </c>
      <c r="K56" s="69">
        <v>3.54</v>
      </c>
      <c r="L56" s="70">
        <v>1.53</v>
      </c>
      <c r="M56" s="71" t="s">
        <v>186</v>
      </c>
      <c r="N56" s="23">
        <v>181</v>
      </c>
      <c r="O56" s="70">
        <v>1.53</v>
      </c>
      <c r="P56" s="58">
        <v>1.49</v>
      </c>
      <c r="Q56" s="58"/>
      <c r="R56" s="23"/>
      <c r="S56" s="23"/>
      <c r="T56" s="23"/>
    </row>
    <row r="57" s="2" customFormat="1" ht="45" customHeight="1" spans="1:20">
      <c r="A57" s="19"/>
      <c r="B57" s="21" t="s">
        <v>146</v>
      </c>
      <c r="C57" s="21" t="s">
        <v>37</v>
      </c>
      <c r="D57" s="21"/>
      <c r="E57" s="21"/>
      <c r="F57" s="21"/>
      <c r="G57" s="21"/>
      <c r="H57" s="21"/>
      <c r="I57" s="21"/>
      <c r="J57" s="21"/>
      <c r="K57" s="21"/>
      <c r="L57" s="21"/>
      <c r="M57" s="21"/>
      <c r="N57" s="21"/>
      <c r="O57" s="21"/>
      <c r="P57" s="21"/>
      <c r="Q57" s="21">
        <f>SUM(Q35:Q54)</f>
        <v>29.8115</v>
      </c>
      <c r="R57" s="21"/>
      <c r="S57" s="21"/>
      <c r="T57" s="21"/>
    </row>
    <row r="58" s="14" customFormat="1" ht="39" customHeight="1" spans="1:20">
      <c r="A58" s="45">
        <v>19</v>
      </c>
      <c r="B58" s="51" t="s">
        <v>203</v>
      </c>
      <c r="C58" s="52" t="s">
        <v>204</v>
      </c>
      <c r="D58" s="53" t="s">
        <v>205</v>
      </c>
      <c r="E58" s="53" t="s">
        <v>206</v>
      </c>
      <c r="F58" s="53" t="s">
        <v>207</v>
      </c>
      <c r="G58" s="53" t="s">
        <v>205</v>
      </c>
      <c r="H58" s="53">
        <v>16200</v>
      </c>
      <c r="I58" s="51" t="s">
        <v>208</v>
      </c>
      <c r="J58" s="72">
        <v>1165.50413</v>
      </c>
      <c r="K58" s="72">
        <v>16.29</v>
      </c>
      <c r="L58" s="72">
        <v>9.47772589230769</v>
      </c>
      <c r="M58" s="51" t="s">
        <v>209</v>
      </c>
      <c r="N58" s="51">
        <v>148</v>
      </c>
      <c r="O58" s="72">
        <f t="shared" ref="O58:O62" si="1">L58</f>
        <v>9.47772589230769</v>
      </c>
      <c r="P58" s="72">
        <f t="shared" ref="P58:P62" si="2">O58</f>
        <v>9.47772589230769</v>
      </c>
      <c r="Q58" s="72">
        <f t="shared" ref="Q58:Q62" si="3">P58</f>
        <v>9.47772589230769</v>
      </c>
      <c r="R58" s="53" t="s">
        <v>210</v>
      </c>
      <c r="S58" s="53" t="s">
        <v>211</v>
      </c>
      <c r="T58" s="100" t="s">
        <v>212</v>
      </c>
    </row>
    <row r="59" s="14" customFormat="1" ht="39" customHeight="1" spans="1:20">
      <c r="A59" s="53"/>
      <c r="B59" s="39" t="s">
        <v>203</v>
      </c>
      <c r="C59" s="52"/>
      <c r="D59" s="53"/>
      <c r="E59" s="53"/>
      <c r="F59" s="53"/>
      <c r="G59" s="53"/>
      <c r="H59" s="53"/>
      <c r="I59" s="51" t="s">
        <v>213</v>
      </c>
      <c r="J59" s="72">
        <v>611.354565</v>
      </c>
      <c r="K59" s="72">
        <v>7.97</v>
      </c>
      <c r="L59" s="72">
        <v>4.63554560274725</v>
      </c>
      <c r="M59" s="51" t="s">
        <v>214</v>
      </c>
      <c r="N59" s="51">
        <v>138</v>
      </c>
      <c r="O59" s="72">
        <f t="shared" si="1"/>
        <v>4.63554560274725</v>
      </c>
      <c r="P59" s="72">
        <f t="shared" si="2"/>
        <v>4.63554560274725</v>
      </c>
      <c r="Q59" s="72">
        <f t="shared" si="3"/>
        <v>4.63554560274725</v>
      </c>
      <c r="R59" s="53"/>
      <c r="S59" s="53"/>
      <c r="T59" s="53"/>
    </row>
    <row r="60" s="14" customFormat="1" ht="39" customHeight="1" spans="1:20">
      <c r="A60" s="53"/>
      <c r="B60" s="39" t="s">
        <v>203</v>
      </c>
      <c r="C60" s="52"/>
      <c r="D60" s="53"/>
      <c r="E60" s="53"/>
      <c r="F60" s="53"/>
      <c r="G60" s="53"/>
      <c r="H60" s="53"/>
      <c r="I60" s="51" t="s">
        <v>215</v>
      </c>
      <c r="J60" s="72">
        <v>559.028956</v>
      </c>
      <c r="K60" s="72">
        <v>5.53</v>
      </c>
      <c r="L60" s="72">
        <v>3.47089406747253</v>
      </c>
      <c r="M60" s="51" t="s">
        <v>216</v>
      </c>
      <c r="N60" s="51">
        <v>113</v>
      </c>
      <c r="O60" s="72">
        <f t="shared" si="1"/>
        <v>3.47089406747253</v>
      </c>
      <c r="P60" s="72">
        <f t="shared" si="2"/>
        <v>3.47089406747253</v>
      </c>
      <c r="Q60" s="72">
        <f t="shared" si="3"/>
        <v>3.47089406747253</v>
      </c>
      <c r="R60" s="53"/>
      <c r="S60" s="53"/>
      <c r="T60" s="53"/>
    </row>
    <row r="61" s="14" customFormat="1" ht="39" customHeight="1" spans="1:20">
      <c r="A61" s="53"/>
      <c r="B61" s="39" t="s">
        <v>203</v>
      </c>
      <c r="C61" s="52"/>
      <c r="D61" s="53"/>
      <c r="E61" s="53"/>
      <c r="F61" s="53"/>
      <c r="G61" s="53"/>
      <c r="H61" s="53"/>
      <c r="I61" s="51" t="s">
        <v>217</v>
      </c>
      <c r="J61" s="72">
        <v>373.185151</v>
      </c>
      <c r="K61" s="72">
        <v>1.67</v>
      </c>
      <c r="L61" s="72">
        <v>1.06624328857143</v>
      </c>
      <c r="M61" s="51" t="s">
        <v>218</v>
      </c>
      <c r="N61" s="51">
        <v>52</v>
      </c>
      <c r="O61" s="72">
        <f t="shared" si="1"/>
        <v>1.06624328857143</v>
      </c>
      <c r="P61" s="72">
        <f t="shared" si="2"/>
        <v>1.06624328857143</v>
      </c>
      <c r="Q61" s="72">
        <f t="shared" si="3"/>
        <v>1.06624328857143</v>
      </c>
      <c r="R61" s="53"/>
      <c r="S61" s="53"/>
      <c r="T61" s="53"/>
    </row>
    <row r="62" s="14" customFormat="1" ht="39" customHeight="1" spans="1:20">
      <c r="A62" s="51"/>
      <c r="B62" s="39" t="s">
        <v>203</v>
      </c>
      <c r="C62" s="54"/>
      <c r="D62" s="51"/>
      <c r="E62" s="51"/>
      <c r="F62" s="51"/>
      <c r="G62" s="51"/>
      <c r="H62" s="53"/>
      <c r="I62" s="51" t="s">
        <v>219</v>
      </c>
      <c r="J62" s="72">
        <v>1115.939387</v>
      </c>
      <c r="K62" s="72">
        <v>2.34</v>
      </c>
      <c r="L62" s="72">
        <v>1.47156842241758</v>
      </c>
      <c r="M62" s="51" t="s">
        <v>220</v>
      </c>
      <c r="N62" s="51">
        <v>24</v>
      </c>
      <c r="O62" s="72">
        <f t="shared" si="1"/>
        <v>1.47156842241758</v>
      </c>
      <c r="P62" s="72">
        <f t="shared" si="2"/>
        <v>1.47156842241758</v>
      </c>
      <c r="Q62" s="72">
        <f t="shared" si="3"/>
        <v>1.47156842241758</v>
      </c>
      <c r="R62" s="51"/>
      <c r="S62" s="51"/>
      <c r="T62" s="51"/>
    </row>
    <row r="63" s="2" customFormat="1" ht="36" customHeight="1" spans="1:20">
      <c r="A63" s="19"/>
      <c r="B63" s="55" t="s">
        <v>203</v>
      </c>
      <c r="C63" s="56" t="s">
        <v>37</v>
      </c>
      <c r="D63" s="57"/>
      <c r="E63" s="57"/>
      <c r="F63" s="57"/>
      <c r="G63" s="57"/>
      <c r="H63" s="57"/>
      <c r="I63" s="57"/>
      <c r="J63" s="57"/>
      <c r="K63" s="57"/>
      <c r="L63" s="57"/>
      <c r="M63" s="57"/>
      <c r="N63" s="57"/>
      <c r="O63" s="57"/>
      <c r="P63" s="73"/>
      <c r="Q63" s="21">
        <f>SUM(Q58:Q62)</f>
        <v>20.1219772735165</v>
      </c>
      <c r="R63" s="21"/>
      <c r="S63" s="21"/>
      <c r="T63" s="21"/>
    </row>
    <row r="64" s="15" customFormat="1" ht="66" customHeight="1" spans="1:20">
      <c r="A64" s="31">
        <v>20</v>
      </c>
      <c r="B64" s="23" t="s">
        <v>221</v>
      </c>
      <c r="C64" s="24" t="s">
        <v>222</v>
      </c>
      <c r="D64" s="24" t="s">
        <v>223</v>
      </c>
      <c r="E64" s="24" t="s">
        <v>27</v>
      </c>
      <c r="F64" s="24" t="s">
        <v>224</v>
      </c>
      <c r="G64" s="24" t="s">
        <v>225</v>
      </c>
      <c r="H64" s="24">
        <v>70</v>
      </c>
      <c r="I64" s="24" t="s">
        <v>226</v>
      </c>
      <c r="J64" s="74">
        <v>70</v>
      </c>
      <c r="K64" s="75">
        <v>3.325</v>
      </c>
      <c r="L64" s="74">
        <v>1.2</v>
      </c>
      <c r="M64" s="24" t="s">
        <v>227</v>
      </c>
      <c r="N64" s="24">
        <v>183</v>
      </c>
      <c r="O64" s="76">
        <v>1.6625</v>
      </c>
      <c r="P64" s="74">
        <v>1.2</v>
      </c>
      <c r="Q64" s="74">
        <v>1.2</v>
      </c>
      <c r="R64" s="24" t="s">
        <v>228</v>
      </c>
      <c r="S64" s="23" t="s">
        <v>229</v>
      </c>
      <c r="T64" s="93">
        <v>6.22848143671113e+18</v>
      </c>
    </row>
    <row r="65" s="2" customFormat="1" ht="45" customHeight="1" spans="1:20">
      <c r="A65" s="21"/>
      <c r="B65" s="20" t="s">
        <v>221</v>
      </c>
      <c r="C65" s="21" t="s">
        <v>37</v>
      </c>
      <c r="D65" s="21"/>
      <c r="E65" s="21"/>
      <c r="F65" s="21"/>
      <c r="G65" s="21"/>
      <c r="H65" s="21"/>
      <c r="I65" s="21"/>
      <c r="J65" s="21"/>
      <c r="K65" s="21"/>
      <c r="L65" s="21"/>
      <c r="M65" s="21"/>
      <c r="N65" s="21"/>
      <c r="O65" s="21"/>
      <c r="P65" s="21"/>
      <c r="Q65" s="77">
        <f>SUM(Q64:Q64)</f>
        <v>1.2</v>
      </c>
      <c r="R65" s="21"/>
      <c r="S65" s="21"/>
      <c r="T65" s="21"/>
    </row>
    <row r="67" spans="1:1">
      <c r="A67" s="94"/>
    </row>
  </sheetData>
  <autoFilter xmlns:etc="http://www.wps.cn/officeDocument/2017/etCustomData" ref="A4:T65" etc:filterBottomFollowUsedRange="0">
    <extLst/>
  </autoFilter>
  <mergeCells count="136">
    <mergeCell ref="A2:T2"/>
    <mergeCell ref="S3:T3"/>
    <mergeCell ref="C5:P5"/>
    <mergeCell ref="C16:P16"/>
    <mergeCell ref="C32:P32"/>
    <mergeCell ref="C63:P63"/>
    <mergeCell ref="A3:A4"/>
    <mergeCell ref="A6:A7"/>
    <mergeCell ref="A9:A11"/>
    <mergeCell ref="A12:A13"/>
    <mergeCell ref="A17:A18"/>
    <mergeCell ref="A20:A24"/>
    <mergeCell ref="A28:A31"/>
    <mergeCell ref="A35:A37"/>
    <mergeCell ref="A38:A41"/>
    <mergeCell ref="A42:A44"/>
    <mergeCell ref="A45:A53"/>
    <mergeCell ref="A54:A56"/>
    <mergeCell ref="A58:A62"/>
    <mergeCell ref="B3:B4"/>
    <mergeCell ref="B9:B11"/>
    <mergeCell ref="B12:B13"/>
    <mergeCell ref="B35:B37"/>
    <mergeCell ref="B38:B41"/>
    <mergeCell ref="C3:C4"/>
    <mergeCell ref="C6:C7"/>
    <mergeCell ref="C9:C11"/>
    <mergeCell ref="C12:C13"/>
    <mergeCell ref="C17:C18"/>
    <mergeCell ref="C20:C24"/>
    <mergeCell ref="C28:C31"/>
    <mergeCell ref="C35:C37"/>
    <mergeCell ref="C38:C41"/>
    <mergeCell ref="C42:C44"/>
    <mergeCell ref="C45:C53"/>
    <mergeCell ref="C54:C56"/>
    <mergeCell ref="C58:C62"/>
    <mergeCell ref="D3:D4"/>
    <mergeCell ref="D9:D11"/>
    <mergeCell ref="D12:D13"/>
    <mergeCell ref="D17:D18"/>
    <mergeCell ref="D20:D24"/>
    <mergeCell ref="D28:D31"/>
    <mergeCell ref="D35:D37"/>
    <mergeCell ref="D38:D41"/>
    <mergeCell ref="D42:D44"/>
    <mergeCell ref="D58:D62"/>
    <mergeCell ref="E3:E4"/>
    <mergeCell ref="E9:E11"/>
    <mergeCell ref="E12:E13"/>
    <mergeCell ref="E17:E18"/>
    <mergeCell ref="E20:E24"/>
    <mergeCell ref="E28:E31"/>
    <mergeCell ref="E35:E37"/>
    <mergeCell ref="E38:E41"/>
    <mergeCell ref="E42:E44"/>
    <mergeCell ref="E58:E62"/>
    <mergeCell ref="F3:F4"/>
    <mergeCell ref="F9:F11"/>
    <mergeCell ref="F12:F13"/>
    <mergeCell ref="F17:F18"/>
    <mergeCell ref="F20:F24"/>
    <mergeCell ref="F28:F31"/>
    <mergeCell ref="F35:F37"/>
    <mergeCell ref="F38:F41"/>
    <mergeCell ref="F42:F44"/>
    <mergeCell ref="F58:F62"/>
    <mergeCell ref="G3:G4"/>
    <mergeCell ref="G9:G11"/>
    <mergeCell ref="G12:G13"/>
    <mergeCell ref="G17:G18"/>
    <mergeCell ref="G20:G24"/>
    <mergeCell ref="G28:G31"/>
    <mergeCell ref="G35:G37"/>
    <mergeCell ref="G38:G41"/>
    <mergeCell ref="G42:G44"/>
    <mergeCell ref="G58:G62"/>
    <mergeCell ref="H3:H4"/>
    <mergeCell ref="H58:H62"/>
    <mergeCell ref="I3:I4"/>
    <mergeCell ref="J3:J4"/>
    <mergeCell ref="K3:K4"/>
    <mergeCell ref="L3:L4"/>
    <mergeCell ref="M3:M4"/>
    <mergeCell ref="N3:N4"/>
    <mergeCell ref="O3:O4"/>
    <mergeCell ref="P3:P4"/>
    <mergeCell ref="P6:P7"/>
    <mergeCell ref="Q3:Q4"/>
    <mergeCell ref="Q6:Q7"/>
    <mergeCell ref="Q9:Q11"/>
    <mergeCell ref="Q12:Q13"/>
    <mergeCell ref="Q17:Q18"/>
    <mergeCell ref="Q20:Q24"/>
    <mergeCell ref="Q28:Q31"/>
    <mergeCell ref="Q35:Q37"/>
    <mergeCell ref="Q38:Q41"/>
    <mergeCell ref="Q42:Q44"/>
    <mergeCell ref="Q45:Q53"/>
    <mergeCell ref="Q54:Q56"/>
    <mergeCell ref="R3:R4"/>
    <mergeCell ref="R6:R7"/>
    <mergeCell ref="R9:R11"/>
    <mergeCell ref="R12:R13"/>
    <mergeCell ref="R17:R18"/>
    <mergeCell ref="R20:R24"/>
    <mergeCell ref="R28:R31"/>
    <mergeCell ref="R35:R37"/>
    <mergeCell ref="R38:R41"/>
    <mergeCell ref="R42:R44"/>
    <mergeCell ref="R45:R53"/>
    <mergeCell ref="R54:R56"/>
    <mergeCell ref="R58:R62"/>
    <mergeCell ref="S6:S7"/>
    <mergeCell ref="S9:S11"/>
    <mergeCell ref="S12:S13"/>
    <mergeCell ref="S17:S18"/>
    <mergeCell ref="S28:S31"/>
    <mergeCell ref="S35:S37"/>
    <mergeCell ref="S38:S41"/>
    <mergeCell ref="S42:S44"/>
    <mergeCell ref="S45:S53"/>
    <mergeCell ref="S54:S56"/>
    <mergeCell ref="S58:S62"/>
    <mergeCell ref="T6:T7"/>
    <mergeCell ref="T9:T11"/>
    <mergeCell ref="T12:T13"/>
    <mergeCell ref="T17:T18"/>
    <mergeCell ref="T20:T24"/>
    <mergeCell ref="T28:T31"/>
    <mergeCell ref="T35:T37"/>
    <mergeCell ref="T38:T41"/>
    <mergeCell ref="T42:T44"/>
    <mergeCell ref="T45:T53"/>
    <mergeCell ref="T54:T56"/>
    <mergeCell ref="T58:T62"/>
  </mergeCells>
  <pageMargins left="0.393055555555556" right="0.236111111111111" top="0.751388888888889" bottom="0.550694444444444" header="0.298611111111111" footer="0.66875"/>
  <pageSetup paperSize="8" scale="68" fitToHeight="0" orientation="landscape" horizontalDpi="600"/>
  <headerFooter>
    <oddFooter>&amp;C第 &amp;P 页，共 &amp;N 页</oddFooter>
  </headerFooter>
  <rowBreaks count="3" manualBreakCount="3">
    <brk id="16" max="16383" man="1"/>
    <brk id="34" max="16383" man="1"/>
    <brk id="53"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核定汇总表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财务科</dc:creator>
  <cp:lastModifiedBy>三条金</cp:lastModifiedBy>
  <dcterms:created xsi:type="dcterms:W3CDTF">2024-05-13T08:48:00Z</dcterms:created>
  <dcterms:modified xsi:type="dcterms:W3CDTF">2024-12-03T08:58:58Z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6558B60E12AC45CB9ED24CC4DFA9A022_13</vt:lpwstr>
  </property>
  <property fmtid="{D5CDD505-2E9C-101B-9397-08002B2CF9AE}" pid="3" name="KSOProductBuildVer">
    <vt:lpwstr>2052-12.1.0.19302</vt:lpwstr>
  </property>
</Properties>
</file>