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汇总表" sheetId="3" r:id="rId1"/>
    <sheet name="明细表" sheetId="1" r:id="rId2"/>
  </sheets>
  <definedNames>
    <definedName name="_xlnm._FilterDatabase" localSheetId="1" hidden="1">明细表!$A$3:$K$109</definedName>
    <definedName name="_xlnm.Print_Titles" localSheetId="1">明细表!$2:$2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<sst xmlns="http://schemas.openxmlformats.org/spreadsheetml/2006/main" count="233" uniqueCount="142">
  <si>
    <t>2021年南雄市农村路灯安装补助汇总表</t>
  </si>
  <si>
    <t>序号</t>
  </si>
  <si>
    <t>镇名</t>
  </si>
  <si>
    <t>数量（盏）</t>
  </si>
  <si>
    <t>本次下拨金额（元）</t>
  </si>
  <si>
    <t>合计</t>
  </si>
  <si>
    <t>百顺镇</t>
  </si>
  <si>
    <t>邓坊镇</t>
  </si>
  <si>
    <t>古市镇</t>
  </si>
  <si>
    <t>湖口镇</t>
  </si>
  <si>
    <t>黄坑镇</t>
  </si>
  <si>
    <t>江头镇</t>
  </si>
  <si>
    <t>澜河镇</t>
  </si>
  <si>
    <t>帽子峰镇</t>
  </si>
  <si>
    <t>南亩镇</t>
  </si>
  <si>
    <t>坪田镇</t>
  </si>
  <si>
    <t>全安镇</t>
  </si>
  <si>
    <t>水口镇</t>
  </si>
  <si>
    <t>乌迳镇</t>
  </si>
  <si>
    <t>雄州街道</t>
  </si>
  <si>
    <t>油山镇</t>
  </si>
  <si>
    <t>珠玑镇</t>
  </si>
  <si>
    <t>主田镇</t>
  </si>
  <si>
    <t>2021年度南雄市农村路灯奖补明细表</t>
  </si>
  <si>
    <t>镇</t>
  </si>
  <si>
    <t>村</t>
  </si>
  <si>
    <t>总数量</t>
  </si>
  <si>
    <t>用电</t>
  </si>
  <si>
    <t>太阳能</t>
  </si>
  <si>
    <t>每盏奖补标准</t>
  </si>
  <si>
    <t>应奖补总额（元）</t>
  </si>
  <si>
    <t>2019年第一批下拨奖补金额（元）</t>
  </si>
  <si>
    <t>2019年第二批下拨奖补金额（元）</t>
  </si>
  <si>
    <t>2021年下拨奖补金额（元）</t>
  </si>
  <si>
    <t>备注</t>
  </si>
  <si>
    <t>全市合计</t>
  </si>
  <si>
    <t>百顺村</t>
  </si>
  <si>
    <t>2019年第二批结余6591.03元全部安排给百顺村，故此次扣减</t>
  </si>
  <si>
    <t>湖地村</t>
  </si>
  <si>
    <t>邓洞村</t>
  </si>
  <si>
    <t>尚睦村</t>
  </si>
  <si>
    <t>百顺镇合计</t>
  </si>
  <si>
    <t>洋西村</t>
  </si>
  <si>
    <t>邓坊镇合计</t>
  </si>
  <si>
    <t>修仁村</t>
  </si>
  <si>
    <t>古市村</t>
  </si>
  <si>
    <t>丹布村</t>
  </si>
  <si>
    <t>柴岭村</t>
  </si>
  <si>
    <t>丰源村</t>
  </si>
  <si>
    <t>古市镇合计</t>
  </si>
  <si>
    <t>三水村</t>
  </si>
  <si>
    <t>长市村</t>
  </si>
  <si>
    <t>里和村</t>
  </si>
  <si>
    <t>2019年第二批下达资金中已将第一批应奖补金额27450元补充下拨</t>
  </si>
  <si>
    <t>三角村</t>
  </si>
  <si>
    <t>积塔村</t>
  </si>
  <si>
    <t>承平村</t>
  </si>
  <si>
    <t>湖口镇合计</t>
  </si>
  <si>
    <t>黄坑村</t>
  </si>
  <si>
    <t>许村村</t>
  </si>
  <si>
    <t>小陂村</t>
  </si>
  <si>
    <t>黄坑镇合计</t>
  </si>
  <si>
    <t>大汉村</t>
  </si>
  <si>
    <t>武岭村</t>
  </si>
  <si>
    <t>江头村</t>
  </si>
  <si>
    <t>小竹村</t>
  </si>
  <si>
    <t>鱼鲜村</t>
  </si>
  <si>
    <t>元甫村</t>
  </si>
  <si>
    <t>涌溪村</t>
  </si>
  <si>
    <t>坪岗村</t>
  </si>
  <si>
    <t>江头镇合计</t>
  </si>
  <si>
    <t>白云村</t>
  </si>
  <si>
    <t>葛坪村</t>
  </si>
  <si>
    <t>澜河镇合计</t>
  </si>
  <si>
    <t>梨树村</t>
  </si>
  <si>
    <t>洞头村</t>
  </si>
  <si>
    <t>富竹村</t>
  </si>
  <si>
    <t>帽子峰镇合计</t>
  </si>
  <si>
    <t>樟屋村</t>
  </si>
  <si>
    <t>水塘村</t>
  </si>
  <si>
    <t>南亩镇合计</t>
  </si>
  <si>
    <t>老龙村</t>
  </si>
  <si>
    <t>背迳村</t>
  </si>
  <si>
    <t>小塘村</t>
  </si>
  <si>
    <t>坪田村</t>
  </si>
  <si>
    <t>老宅村</t>
  </si>
  <si>
    <t>横岭村</t>
  </si>
  <si>
    <t>新墟村</t>
  </si>
  <si>
    <t>官陂村</t>
  </si>
  <si>
    <t>龙头村</t>
  </si>
  <si>
    <t>坪湖村</t>
  </si>
  <si>
    <t>迳洞村</t>
  </si>
  <si>
    <t>中坪村</t>
  </si>
  <si>
    <t>长坑村</t>
  </si>
  <si>
    <t>坪田镇合计</t>
  </si>
  <si>
    <t>兰溪村</t>
  </si>
  <si>
    <t>章禾洞村</t>
  </si>
  <si>
    <t>陂头村</t>
  </si>
  <si>
    <t>古塘村</t>
  </si>
  <si>
    <t>羊角村</t>
  </si>
  <si>
    <t>全安村</t>
  </si>
  <si>
    <t>河塘村</t>
  </si>
  <si>
    <t>杨沥村</t>
  </si>
  <si>
    <t>荔迳村</t>
  </si>
  <si>
    <t>密下水村</t>
  </si>
  <si>
    <t>苍石村</t>
  </si>
  <si>
    <t>全安镇合计</t>
  </si>
  <si>
    <t>下湖村</t>
  </si>
  <si>
    <t>赤岭村</t>
  </si>
  <si>
    <t>泷头村</t>
  </si>
  <si>
    <t>水口村</t>
  </si>
  <si>
    <t>沙头村</t>
  </si>
  <si>
    <t>水口镇合计</t>
  </si>
  <si>
    <t>黄洞村</t>
  </si>
  <si>
    <t>水松村</t>
  </si>
  <si>
    <t>大竹村</t>
  </si>
  <si>
    <t>山下村</t>
  </si>
  <si>
    <t>鱼塘村</t>
  </si>
  <si>
    <t>孔塘村</t>
  </si>
  <si>
    <t>响联村</t>
  </si>
  <si>
    <t>黄塘村</t>
  </si>
  <si>
    <t>乌迳村</t>
  </si>
  <si>
    <t>坪塘村</t>
  </si>
  <si>
    <t>龙迳村</t>
  </si>
  <si>
    <t>长龙村</t>
  </si>
  <si>
    <t>孔江村</t>
  </si>
  <si>
    <t>乌迳镇合计</t>
  </si>
  <si>
    <t>下坪村</t>
  </si>
  <si>
    <t>水南村</t>
  </si>
  <si>
    <t>上坪村</t>
  </si>
  <si>
    <t>勋口村</t>
  </si>
  <si>
    <t>莲塘村</t>
  </si>
  <si>
    <t>黎口村</t>
  </si>
  <si>
    <t>雄州街道合计</t>
  </si>
  <si>
    <t>下惠村</t>
  </si>
  <si>
    <t>上朔村</t>
  </si>
  <si>
    <t>油山镇合计</t>
  </si>
  <si>
    <t>长迳村</t>
  </si>
  <si>
    <t>珠玑镇合计</t>
  </si>
  <si>
    <t>大坝村</t>
  </si>
  <si>
    <t>塘山村</t>
  </si>
  <si>
    <t>主田镇合计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</si>
</sst>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6"/>
      <name val="方正小标宋简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4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I14" sqref="I14"/>
    </sheetView>
  </sheetViews>
  <sheetFormatPr defaultColWidth="9" defaultRowHeight="13.5" outlineLevelCol="3"/>
  <cols>
    <col min="1" max="1" width="12.25" customWidth="1"/>
    <col min="2" max="2" width="24.625" customWidth="1"/>
    <col min="3" max="3" width="15" customWidth="1"/>
    <col min="4" max="4" width="26.25" customWidth="1"/>
  </cols>
  <sheetData>
    <row r="1" ht="27" spans="1:4">
      <c r="A1" s="23" t="s">
        <v>0</v>
      </c>
      <c r="B1" s="23"/>
      <c r="C1" s="23"/>
      <c r="D1" s="23"/>
    </row>
    <row r="2" ht="25" customHeight="1" spans="1:4">
      <c r="A2" s="24" t="s">
        <v>1</v>
      </c>
      <c r="B2" s="24" t="s">
        <v>2</v>
      </c>
      <c r="C2" s="24" t="s">
        <v>3</v>
      </c>
      <c r="D2" s="25" t="s">
        <v>4</v>
      </c>
    </row>
    <row r="3" ht="25" customHeight="1" spans="1:4">
      <c r="A3" s="24"/>
      <c r="B3" s="24" t="s">
        <v>5</v>
      </c>
      <c r="C3" s="24">
        <f>SUM(C4:C20)</f>
        <v>8887</v>
      </c>
      <c r="D3" s="24">
        <f>SUM(D4:D20)</f>
        <v>3077197.97</v>
      </c>
    </row>
    <row r="4" ht="25" customHeight="1" spans="1:4">
      <c r="A4" s="26">
        <v>1</v>
      </c>
      <c r="B4" s="26" t="s">
        <v>6</v>
      </c>
      <c r="C4" s="26">
        <v>198</v>
      </c>
      <c r="D4" s="26">
        <v>62114.97</v>
      </c>
    </row>
    <row r="5" ht="25" customHeight="1" spans="1:4">
      <c r="A5" s="26">
        <v>2</v>
      </c>
      <c r="B5" s="26" t="s">
        <v>7</v>
      </c>
      <c r="C5" s="26">
        <v>72</v>
      </c>
      <c r="D5" s="26">
        <v>24984</v>
      </c>
    </row>
    <row r="6" ht="25" customHeight="1" spans="1:4">
      <c r="A6" s="26">
        <v>3</v>
      </c>
      <c r="B6" s="26" t="s">
        <v>8</v>
      </c>
      <c r="C6" s="26">
        <v>458</v>
      </c>
      <c r="D6" s="26">
        <v>158926</v>
      </c>
    </row>
    <row r="7" ht="25" customHeight="1" spans="1:4">
      <c r="A7" s="26">
        <v>4</v>
      </c>
      <c r="B7" s="26" t="s">
        <v>9</v>
      </c>
      <c r="C7" s="26">
        <v>836</v>
      </c>
      <c r="D7" s="26">
        <v>290092</v>
      </c>
    </row>
    <row r="8" ht="25" customHeight="1" spans="1:4">
      <c r="A8" s="26">
        <v>5</v>
      </c>
      <c r="B8" s="26" t="s">
        <v>10</v>
      </c>
      <c r="C8" s="26">
        <v>257</v>
      </c>
      <c r="D8" s="26">
        <v>89179</v>
      </c>
    </row>
    <row r="9" ht="25" customHeight="1" spans="1:4">
      <c r="A9" s="26">
        <v>6</v>
      </c>
      <c r="B9" s="26" t="s">
        <v>11</v>
      </c>
      <c r="C9" s="26">
        <v>693</v>
      </c>
      <c r="D9" s="26">
        <v>240471</v>
      </c>
    </row>
    <row r="10" ht="25" customHeight="1" spans="1:4">
      <c r="A10" s="26">
        <v>7</v>
      </c>
      <c r="B10" s="26" t="s">
        <v>12</v>
      </c>
      <c r="C10" s="26">
        <v>217</v>
      </c>
      <c r="D10" s="26">
        <v>75299</v>
      </c>
    </row>
    <row r="11" ht="25" customHeight="1" spans="1:4">
      <c r="A11" s="26">
        <v>8</v>
      </c>
      <c r="B11" s="26" t="s">
        <v>13</v>
      </c>
      <c r="C11" s="26">
        <v>393</v>
      </c>
      <c r="D11" s="26">
        <v>136371</v>
      </c>
    </row>
    <row r="12" ht="25" customHeight="1" spans="1:4">
      <c r="A12" s="26">
        <v>9</v>
      </c>
      <c r="B12" s="26" t="s">
        <v>14</v>
      </c>
      <c r="C12" s="26">
        <v>58</v>
      </c>
      <c r="D12" s="26">
        <v>20126</v>
      </c>
    </row>
    <row r="13" ht="25" customHeight="1" spans="1:4">
      <c r="A13" s="26">
        <v>10</v>
      </c>
      <c r="B13" s="26" t="s">
        <v>15</v>
      </c>
      <c r="C13" s="26">
        <v>1471</v>
      </c>
      <c r="D13" s="26">
        <v>510437</v>
      </c>
    </row>
    <row r="14" ht="25" customHeight="1" spans="1:4">
      <c r="A14" s="26">
        <v>11</v>
      </c>
      <c r="B14" s="26" t="s">
        <v>16</v>
      </c>
      <c r="C14" s="26">
        <v>1298</v>
      </c>
      <c r="D14" s="26">
        <v>450406</v>
      </c>
    </row>
    <row r="15" ht="25" customHeight="1" spans="1:4">
      <c r="A15" s="26">
        <v>12</v>
      </c>
      <c r="B15" s="26" t="s">
        <v>17</v>
      </c>
      <c r="C15" s="26">
        <v>410</v>
      </c>
      <c r="D15" s="26">
        <v>142270</v>
      </c>
    </row>
    <row r="16" ht="25" customHeight="1" spans="1:4">
      <c r="A16" s="26">
        <v>13</v>
      </c>
      <c r="B16" s="26" t="s">
        <v>18</v>
      </c>
      <c r="C16" s="26">
        <v>1299</v>
      </c>
      <c r="D16" s="26">
        <v>450753</v>
      </c>
    </row>
    <row r="17" ht="25" customHeight="1" spans="1:4">
      <c r="A17" s="26">
        <v>14</v>
      </c>
      <c r="B17" s="26" t="s">
        <v>19</v>
      </c>
      <c r="C17" s="26">
        <v>653</v>
      </c>
      <c r="D17" s="26">
        <v>226591</v>
      </c>
    </row>
    <row r="18" ht="25" customHeight="1" spans="1:4">
      <c r="A18" s="26">
        <v>15</v>
      </c>
      <c r="B18" s="26" t="s">
        <v>20</v>
      </c>
      <c r="C18" s="26">
        <v>211</v>
      </c>
      <c r="D18" s="26">
        <v>73217</v>
      </c>
    </row>
    <row r="19" ht="25" customHeight="1" spans="1:4">
      <c r="A19" s="26">
        <v>16</v>
      </c>
      <c r="B19" s="26" t="s">
        <v>21</v>
      </c>
      <c r="C19" s="26">
        <v>200</v>
      </c>
      <c r="D19" s="26">
        <v>69400</v>
      </c>
    </row>
    <row r="20" ht="25" customHeight="1" spans="1:4">
      <c r="A20" s="26">
        <v>17</v>
      </c>
      <c r="B20" s="26" t="s">
        <v>22</v>
      </c>
      <c r="C20" s="26">
        <v>163</v>
      </c>
      <c r="D20" s="26">
        <v>56561</v>
      </c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9"/>
  <sheetViews>
    <sheetView tabSelected="1" zoomScale="85" zoomScaleNormal="85" workbookViewId="0">
      <pane ySplit="2" topLeftCell="A3" activePane="bottomLeft" state="frozen"/>
      <selection/>
      <selection pane="bottomLeft" activeCell="A1" sqref="A1:K1"/>
    </sheetView>
  </sheetViews>
  <sheetFormatPr defaultColWidth="9" defaultRowHeight="25" customHeight="1"/>
  <cols>
    <col min="1" max="1" width="17.05" customWidth="1"/>
    <col min="2" max="2" width="11.7583333333333" customWidth="1"/>
    <col min="3" max="3" width="11.8833333333333" customWidth="1"/>
    <col min="4" max="4" width="11" customWidth="1"/>
    <col min="5" max="6" width="8" customWidth="1"/>
    <col min="7" max="7" width="17.375" customWidth="1"/>
    <col min="8" max="8" width="18" style="5" customWidth="1"/>
    <col min="9" max="9" width="19.125" style="5" customWidth="1"/>
    <col min="10" max="10" width="18.9666666666667" style="5" customWidth="1"/>
    <col min="11" max="11" width="28.0833333333333" customWidth="1"/>
    <col min="13" max="13" width="11.5"/>
  </cols>
  <sheetData>
    <row r="1" customFormat="1" ht="48" customHeight="1" spans="1:11">
      <c r="A1" s="6" t="s">
        <v>23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54" customHeight="1" spans="1:11">
      <c r="A2" s="7" t="s">
        <v>24</v>
      </c>
      <c r="B2" s="7" t="s">
        <v>25</v>
      </c>
      <c r="C2" s="7" t="s">
        <v>26</v>
      </c>
      <c r="D2" s="7" t="s">
        <v>27</v>
      </c>
      <c r="E2" s="7" t="s">
        <v>28</v>
      </c>
      <c r="F2" s="7" t="s">
        <v>29</v>
      </c>
      <c r="G2" s="7" t="s">
        <v>30</v>
      </c>
      <c r="H2" s="7" t="s">
        <v>31</v>
      </c>
      <c r="I2" s="7" t="s">
        <v>32</v>
      </c>
      <c r="J2" s="13" t="s">
        <v>33</v>
      </c>
      <c r="K2" s="14" t="s">
        <v>34</v>
      </c>
    </row>
    <row r="3" s="2" customFormat="1" customHeight="1" spans="1:11">
      <c r="A3" s="8" t="s">
        <v>35</v>
      </c>
      <c r="B3" s="8"/>
      <c r="C3" s="8">
        <f>C9+C11+C17+C25+C29+C38+C41+C45+C48+C62+C74+C80+C94+C101+C104+C106+C109</f>
        <v>8887</v>
      </c>
      <c r="D3" s="8">
        <f>D9+D11+D17+D25+D29+D38+D41+D45+D48+D62+D74+D80+D94+D101+D104+D106+D109</f>
        <v>8859</v>
      </c>
      <c r="E3" s="8">
        <f>E9+E11+E17+E25+E29+E38+E41+E45+E48+E62+E74+E80+E94+E101+E104+E106+E109</f>
        <v>28</v>
      </c>
      <c r="F3" s="8">
        <v>1500</v>
      </c>
      <c r="G3" s="8">
        <f>G9+G11+G17+G25+G29+G38+G41+G45+G48+G62+G74+G80+G94+G101+G104+G106+G109</f>
        <v>13330500</v>
      </c>
      <c r="H3" s="9">
        <v>3971700</v>
      </c>
      <c r="I3" s="15">
        <f>I9+I11+I17+I25+I29+I38+I41+I45+I48+I62+I74+I80+I94+I101+I104+I106+I109</f>
        <v>6281602.03</v>
      </c>
      <c r="J3" s="9">
        <f>G3-H3-I3</f>
        <v>3077197.97</v>
      </c>
      <c r="K3" s="16"/>
    </row>
    <row r="4" customFormat="1" ht="33" customHeight="1" spans="1:11">
      <c r="A4" s="10" t="s">
        <v>6</v>
      </c>
      <c r="B4" s="10" t="s">
        <v>36</v>
      </c>
      <c r="C4" s="10">
        <v>102</v>
      </c>
      <c r="D4" s="10">
        <v>102</v>
      </c>
      <c r="E4" s="10"/>
      <c r="F4" s="10"/>
      <c r="G4" s="10">
        <f t="shared" ref="G4:G8" si="0">C4*1500</f>
        <v>153000</v>
      </c>
      <c r="H4" s="11">
        <v>45900</v>
      </c>
      <c r="I4" s="17">
        <v>78297.03</v>
      </c>
      <c r="J4" s="11">
        <f t="shared" ref="J4:J35" si="1">G4-H4-I4</f>
        <v>28802.97</v>
      </c>
      <c r="K4" s="18" t="s">
        <v>37</v>
      </c>
    </row>
    <row r="5" customFormat="1" ht="33" customHeight="1" spans="1:11">
      <c r="A5" s="10" t="s">
        <v>6</v>
      </c>
      <c r="B5" s="10" t="s">
        <v>38</v>
      </c>
      <c r="C5" s="10">
        <v>20</v>
      </c>
      <c r="D5" s="10">
        <v>20</v>
      </c>
      <c r="E5" s="10"/>
      <c r="F5" s="10"/>
      <c r="G5" s="10">
        <f t="shared" si="0"/>
        <v>30000</v>
      </c>
      <c r="H5" s="11">
        <v>9000</v>
      </c>
      <c r="I5" s="17">
        <v>14060</v>
      </c>
      <c r="J5" s="11">
        <f t="shared" si="1"/>
        <v>6940</v>
      </c>
      <c r="K5" s="19"/>
    </row>
    <row r="6" customFormat="1" ht="33" customHeight="1" spans="1:11">
      <c r="A6" s="10" t="s">
        <v>6</v>
      </c>
      <c r="B6" s="10" t="s">
        <v>39</v>
      </c>
      <c r="C6" s="10">
        <v>11</v>
      </c>
      <c r="D6" s="10">
        <v>11</v>
      </c>
      <c r="E6" s="10"/>
      <c r="F6" s="10"/>
      <c r="G6" s="10">
        <f t="shared" si="0"/>
        <v>16500</v>
      </c>
      <c r="H6" s="11">
        <v>4950</v>
      </c>
      <c r="I6" s="17">
        <v>7733</v>
      </c>
      <c r="J6" s="11">
        <f t="shared" si="1"/>
        <v>3817</v>
      </c>
      <c r="K6" s="19"/>
    </row>
    <row r="7" customFormat="1" ht="33" customHeight="1" spans="1:11">
      <c r="A7" s="10" t="s">
        <v>6</v>
      </c>
      <c r="B7" s="10" t="s">
        <v>40</v>
      </c>
      <c r="C7" s="10">
        <v>45</v>
      </c>
      <c r="D7" s="10">
        <v>45</v>
      </c>
      <c r="E7" s="10"/>
      <c r="F7" s="10"/>
      <c r="G7" s="10">
        <f t="shared" si="0"/>
        <v>67500</v>
      </c>
      <c r="H7" s="11">
        <v>20250</v>
      </c>
      <c r="I7" s="17">
        <v>31635</v>
      </c>
      <c r="J7" s="11">
        <f t="shared" si="1"/>
        <v>15615</v>
      </c>
      <c r="K7" s="19"/>
    </row>
    <row r="8" customFormat="1" ht="33" customHeight="1" spans="1:11">
      <c r="A8" s="10" t="s">
        <v>6</v>
      </c>
      <c r="B8" s="10" t="s">
        <v>36</v>
      </c>
      <c r="C8" s="10">
        <v>20</v>
      </c>
      <c r="D8" s="10">
        <v>20</v>
      </c>
      <c r="E8" s="10"/>
      <c r="F8" s="10"/>
      <c r="G8" s="10">
        <f t="shared" si="0"/>
        <v>30000</v>
      </c>
      <c r="H8" s="11">
        <v>9000</v>
      </c>
      <c r="I8" s="17">
        <v>14060</v>
      </c>
      <c r="J8" s="11">
        <f t="shared" si="1"/>
        <v>6940</v>
      </c>
      <c r="K8" s="19"/>
    </row>
    <row r="9" s="2" customFormat="1" ht="33" customHeight="1" spans="1:11">
      <c r="A9" s="8" t="s">
        <v>41</v>
      </c>
      <c r="B9" s="8"/>
      <c r="C9" s="8">
        <f>SUM(C4:C8)</f>
        <v>198</v>
      </c>
      <c r="D9" s="8">
        <f>SUM(D4:D8)</f>
        <v>198</v>
      </c>
      <c r="E9" s="8"/>
      <c r="F9" s="8"/>
      <c r="G9" s="8">
        <f>SUM(G4:G8)</f>
        <v>297000</v>
      </c>
      <c r="H9" s="9">
        <v>89100</v>
      </c>
      <c r="I9" s="15">
        <f>SUM(I4:I8)</f>
        <v>145785.03</v>
      </c>
      <c r="J9" s="9">
        <f t="shared" si="1"/>
        <v>62114.97</v>
      </c>
      <c r="K9" s="16"/>
    </row>
    <row r="10" customFormat="1" ht="33" customHeight="1" spans="1:11">
      <c r="A10" s="10" t="s">
        <v>7</v>
      </c>
      <c r="B10" s="10" t="s">
        <v>42</v>
      </c>
      <c r="C10" s="10">
        <v>72</v>
      </c>
      <c r="D10" s="10">
        <v>72</v>
      </c>
      <c r="E10" s="10"/>
      <c r="F10" s="10"/>
      <c r="G10" s="10">
        <f t="shared" ref="G10:G16" si="2">C10*1500</f>
        <v>108000</v>
      </c>
      <c r="H10" s="11">
        <v>32400</v>
      </c>
      <c r="I10" s="17">
        <v>50616</v>
      </c>
      <c r="J10" s="11">
        <f t="shared" si="1"/>
        <v>24984</v>
      </c>
      <c r="K10" s="19"/>
    </row>
    <row r="11" s="3" customFormat="1" ht="33" customHeight="1" spans="1:11">
      <c r="A11" s="8" t="s">
        <v>43</v>
      </c>
      <c r="B11" s="8"/>
      <c r="C11" s="8">
        <f>SUM(C10:C10)</f>
        <v>72</v>
      </c>
      <c r="D11" s="8">
        <f>SUM(D10:D10)</f>
        <v>72</v>
      </c>
      <c r="E11" s="8"/>
      <c r="F11" s="8"/>
      <c r="G11" s="8">
        <f>SUM(G10:G10)</f>
        <v>108000</v>
      </c>
      <c r="H11" s="9">
        <v>32400</v>
      </c>
      <c r="I11" s="15">
        <f>SUM(I10:I10)</f>
        <v>50616</v>
      </c>
      <c r="J11" s="9">
        <f t="shared" si="1"/>
        <v>24984</v>
      </c>
      <c r="K11" s="20"/>
    </row>
    <row r="12" customFormat="1" ht="33" customHeight="1" spans="1:11">
      <c r="A12" s="10" t="s">
        <v>8</v>
      </c>
      <c r="B12" s="10" t="s">
        <v>44</v>
      </c>
      <c r="C12" s="10">
        <v>99</v>
      </c>
      <c r="D12" s="10">
        <v>99</v>
      </c>
      <c r="E12" s="10"/>
      <c r="F12" s="10"/>
      <c r="G12" s="10">
        <f t="shared" si="2"/>
        <v>148500</v>
      </c>
      <c r="H12" s="11">
        <v>44550</v>
      </c>
      <c r="I12" s="17">
        <v>69597</v>
      </c>
      <c r="J12" s="11">
        <f t="shared" si="1"/>
        <v>34353</v>
      </c>
      <c r="K12" s="19"/>
    </row>
    <row r="13" customFormat="1" ht="33" customHeight="1" spans="1:11">
      <c r="A13" s="10" t="s">
        <v>8</v>
      </c>
      <c r="B13" s="10" t="s">
        <v>45</v>
      </c>
      <c r="C13" s="10">
        <v>119</v>
      </c>
      <c r="D13" s="10">
        <v>119</v>
      </c>
      <c r="E13" s="10"/>
      <c r="F13" s="10"/>
      <c r="G13" s="10">
        <f t="shared" si="2"/>
        <v>178500</v>
      </c>
      <c r="H13" s="11">
        <v>53550</v>
      </c>
      <c r="I13" s="17">
        <v>83657</v>
      </c>
      <c r="J13" s="11">
        <f t="shared" si="1"/>
        <v>41293</v>
      </c>
      <c r="K13" s="19"/>
    </row>
    <row r="14" customFormat="1" ht="33" customHeight="1" spans="1:11">
      <c r="A14" s="10" t="s">
        <v>8</v>
      </c>
      <c r="B14" s="10" t="s">
        <v>46</v>
      </c>
      <c r="C14" s="10">
        <v>85</v>
      </c>
      <c r="D14" s="10">
        <v>85</v>
      </c>
      <c r="E14" s="10"/>
      <c r="F14" s="10"/>
      <c r="G14" s="10">
        <f t="shared" si="2"/>
        <v>127500</v>
      </c>
      <c r="H14" s="11">
        <v>38250</v>
      </c>
      <c r="I14" s="17">
        <v>59755</v>
      </c>
      <c r="J14" s="11">
        <f t="shared" si="1"/>
        <v>29495</v>
      </c>
      <c r="K14" s="19"/>
    </row>
    <row r="15" customFormat="1" ht="33" customHeight="1" spans="1:11">
      <c r="A15" s="10" t="s">
        <v>8</v>
      </c>
      <c r="B15" s="10" t="s">
        <v>47</v>
      </c>
      <c r="C15" s="10">
        <v>67</v>
      </c>
      <c r="D15" s="10">
        <v>67</v>
      </c>
      <c r="E15" s="10"/>
      <c r="F15" s="10"/>
      <c r="G15" s="10">
        <f t="shared" si="2"/>
        <v>100500</v>
      </c>
      <c r="H15" s="11">
        <v>30150</v>
      </c>
      <c r="I15" s="17">
        <v>47101</v>
      </c>
      <c r="J15" s="11">
        <f t="shared" si="1"/>
        <v>23249</v>
      </c>
      <c r="K15" s="19"/>
    </row>
    <row r="16" customFormat="1" ht="33" customHeight="1" spans="1:11">
      <c r="A16" s="10" t="s">
        <v>8</v>
      </c>
      <c r="B16" s="10" t="s">
        <v>48</v>
      </c>
      <c r="C16" s="10">
        <v>88</v>
      </c>
      <c r="D16" s="10">
        <v>88</v>
      </c>
      <c r="E16" s="10"/>
      <c r="F16" s="10"/>
      <c r="G16" s="10">
        <f t="shared" si="2"/>
        <v>132000</v>
      </c>
      <c r="H16" s="11">
        <v>39600</v>
      </c>
      <c r="I16" s="17">
        <v>61864</v>
      </c>
      <c r="J16" s="11">
        <f t="shared" si="1"/>
        <v>30536</v>
      </c>
      <c r="K16" s="19"/>
    </row>
    <row r="17" s="3" customFormat="1" ht="33" customHeight="1" spans="1:11">
      <c r="A17" s="8" t="s">
        <v>49</v>
      </c>
      <c r="B17" s="8"/>
      <c r="C17" s="8">
        <f>SUM(C12:C16)</f>
        <v>458</v>
      </c>
      <c r="D17" s="8">
        <f>SUM(D12:D16)</f>
        <v>458</v>
      </c>
      <c r="E17" s="8"/>
      <c r="F17" s="8"/>
      <c r="G17" s="8">
        <f>SUM(G12:G16)</f>
        <v>687000</v>
      </c>
      <c r="H17" s="9">
        <v>206100</v>
      </c>
      <c r="I17" s="15">
        <f>SUM(I12:I16)</f>
        <v>321974</v>
      </c>
      <c r="J17" s="9">
        <f t="shared" si="1"/>
        <v>158926</v>
      </c>
      <c r="K17" s="20"/>
    </row>
    <row r="18" customFormat="1" ht="33" customHeight="1" spans="1:11">
      <c r="A18" s="10" t="s">
        <v>9</v>
      </c>
      <c r="B18" s="10" t="s">
        <v>50</v>
      </c>
      <c r="C18" s="10">
        <v>8</v>
      </c>
      <c r="D18" s="10">
        <v>8</v>
      </c>
      <c r="E18" s="10"/>
      <c r="F18" s="10"/>
      <c r="G18" s="10">
        <f>C18*1500</f>
        <v>12000</v>
      </c>
      <c r="H18" s="11">
        <v>3600</v>
      </c>
      <c r="I18" s="17">
        <v>5624</v>
      </c>
      <c r="J18" s="11">
        <f t="shared" si="1"/>
        <v>2776</v>
      </c>
      <c r="K18" s="19"/>
    </row>
    <row r="19" customFormat="1" ht="33" customHeight="1" spans="1:11">
      <c r="A19" s="10" t="s">
        <v>9</v>
      </c>
      <c r="B19" s="10" t="s">
        <v>51</v>
      </c>
      <c r="C19" s="10">
        <v>191</v>
      </c>
      <c r="D19" s="10">
        <v>191</v>
      </c>
      <c r="E19" s="10"/>
      <c r="F19" s="10"/>
      <c r="G19" s="10">
        <f>C19*1500</f>
        <v>286500</v>
      </c>
      <c r="H19" s="11">
        <v>85950</v>
      </c>
      <c r="I19" s="17">
        <v>134273</v>
      </c>
      <c r="J19" s="11">
        <f t="shared" si="1"/>
        <v>66277</v>
      </c>
      <c r="K19" s="19"/>
    </row>
    <row r="20" customFormat="1" ht="33" customHeight="1" spans="1:11">
      <c r="A20" s="10" t="s">
        <v>9</v>
      </c>
      <c r="B20" s="10" t="s">
        <v>52</v>
      </c>
      <c r="C20" s="10">
        <f>220-61</f>
        <v>159</v>
      </c>
      <c r="D20" s="10">
        <v>159</v>
      </c>
      <c r="E20" s="10"/>
      <c r="F20" s="10"/>
      <c r="G20" s="10">
        <f>C20*1500</f>
        <v>238500</v>
      </c>
      <c r="H20" s="11">
        <v>71550</v>
      </c>
      <c r="I20" s="17">
        <v>111777</v>
      </c>
      <c r="J20" s="11">
        <f t="shared" si="1"/>
        <v>55173</v>
      </c>
      <c r="K20" s="19"/>
    </row>
    <row r="21" customFormat="1" ht="41" customHeight="1" spans="1:11">
      <c r="A21" s="10" t="s">
        <v>9</v>
      </c>
      <c r="B21" s="10" t="s">
        <v>52</v>
      </c>
      <c r="C21" s="10">
        <v>61</v>
      </c>
      <c r="D21" s="10">
        <v>61</v>
      </c>
      <c r="E21" s="10"/>
      <c r="F21" s="10"/>
      <c r="G21" s="10">
        <v>91500</v>
      </c>
      <c r="H21" s="12"/>
      <c r="I21" s="21">
        <v>70333</v>
      </c>
      <c r="J21" s="11">
        <f>61*1500-I21</f>
        <v>21167</v>
      </c>
      <c r="K21" s="18" t="s">
        <v>53</v>
      </c>
    </row>
    <row r="22" customFormat="1" ht="33" customHeight="1" spans="1:11">
      <c r="A22" s="10" t="s">
        <v>9</v>
      </c>
      <c r="B22" s="10" t="s">
        <v>54</v>
      </c>
      <c r="C22" s="10">
        <v>156</v>
      </c>
      <c r="D22" s="10">
        <v>156</v>
      </c>
      <c r="E22" s="10"/>
      <c r="F22" s="10"/>
      <c r="G22" s="10">
        <f>C22*1500</f>
        <v>234000</v>
      </c>
      <c r="H22" s="11">
        <v>70200</v>
      </c>
      <c r="I22" s="17">
        <v>109668</v>
      </c>
      <c r="J22" s="11">
        <f t="shared" si="1"/>
        <v>54132</v>
      </c>
      <c r="K22" s="19"/>
    </row>
    <row r="23" customFormat="1" ht="33" customHeight="1" spans="1:11">
      <c r="A23" s="10" t="s">
        <v>9</v>
      </c>
      <c r="B23" s="10" t="s">
        <v>55</v>
      </c>
      <c r="C23" s="10">
        <v>100</v>
      </c>
      <c r="D23" s="10">
        <v>100</v>
      </c>
      <c r="E23" s="10"/>
      <c r="F23" s="10"/>
      <c r="G23" s="10">
        <f>C23*1500</f>
        <v>150000</v>
      </c>
      <c r="H23" s="11">
        <v>45000</v>
      </c>
      <c r="I23" s="17">
        <v>70300</v>
      </c>
      <c r="J23" s="11">
        <f t="shared" si="1"/>
        <v>34700</v>
      </c>
      <c r="K23" s="19"/>
    </row>
    <row r="24" customFormat="1" ht="33" customHeight="1" spans="1:11">
      <c r="A24" s="10" t="s">
        <v>9</v>
      </c>
      <c r="B24" s="10" t="s">
        <v>56</v>
      </c>
      <c r="C24" s="10">
        <v>161</v>
      </c>
      <c r="D24" s="10">
        <v>161</v>
      </c>
      <c r="E24" s="10"/>
      <c r="F24" s="10"/>
      <c r="G24" s="10">
        <f>C24*1500</f>
        <v>241500</v>
      </c>
      <c r="H24" s="11">
        <v>72450</v>
      </c>
      <c r="I24" s="17">
        <v>113183</v>
      </c>
      <c r="J24" s="11">
        <f t="shared" si="1"/>
        <v>55867</v>
      </c>
      <c r="K24" s="19"/>
    </row>
    <row r="25" s="3" customFormat="1" ht="33" customHeight="1" spans="1:11">
      <c r="A25" s="8" t="s">
        <v>57</v>
      </c>
      <c r="B25" s="8"/>
      <c r="C25" s="8">
        <f>SUM(C18:C24)</f>
        <v>836</v>
      </c>
      <c r="D25" s="8">
        <f>SUM(D18:D24)</f>
        <v>836</v>
      </c>
      <c r="E25" s="8"/>
      <c r="F25" s="8"/>
      <c r="G25" s="8">
        <f>SUM(G18:G24)</f>
        <v>1254000</v>
      </c>
      <c r="H25" s="9">
        <v>348750</v>
      </c>
      <c r="I25" s="15">
        <f>SUM(I18:I24)</f>
        <v>615158</v>
      </c>
      <c r="J25" s="9">
        <f t="shared" si="1"/>
        <v>290092</v>
      </c>
      <c r="K25" s="20"/>
    </row>
    <row r="26" customFormat="1" ht="33" customHeight="1" spans="1:11">
      <c r="A26" s="10" t="s">
        <v>10</v>
      </c>
      <c r="B26" s="10" t="s">
        <v>58</v>
      </c>
      <c r="C26" s="10">
        <v>97</v>
      </c>
      <c r="D26" s="10">
        <v>97</v>
      </c>
      <c r="E26" s="10"/>
      <c r="F26" s="10"/>
      <c r="G26" s="10">
        <f t="shared" ref="G26:G28" si="3">C26*1500</f>
        <v>145500</v>
      </c>
      <c r="H26" s="11">
        <v>43650</v>
      </c>
      <c r="I26" s="17">
        <v>68191</v>
      </c>
      <c r="J26" s="11">
        <f t="shared" si="1"/>
        <v>33659</v>
      </c>
      <c r="K26" s="19"/>
    </row>
    <row r="27" customFormat="1" ht="33" customHeight="1" spans="1:11">
      <c r="A27" s="10" t="s">
        <v>10</v>
      </c>
      <c r="B27" s="10" t="s">
        <v>59</v>
      </c>
      <c r="C27" s="10">
        <v>50</v>
      </c>
      <c r="D27" s="10">
        <v>50</v>
      </c>
      <c r="E27" s="10"/>
      <c r="F27" s="10"/>
      <c r="G27" s="10">
        <f t="shared" si="3"/>
        <v>75000</v>
      </c>
      <c r="H27" s="11">
        <v>22500</v>
      </c>
      <c r="I27" s="17">
        <v>35150</v>
      </c>
      <c r="J27" s="11">
        <f t="shared" si="1"/>
        <v>17350</v>
      </c>
      <c r="K27" s="19"/>
    </row>
    <row r="28" customFormat="1" ht="33" customHeight="1" spans="1:11">
      <c r="A28" s="10" t="s">
        <v>10</v>
      </c>
      <c r="B28" s="10" t="s">
        <v>60</v>
      </c>
      <c r="C28" s="10">
        <v>110</v>
      </c>
      <c r="D28" s="10">
        <v>110</v>
      </c>
      <c r="E28" s="10"/>
      <c r="F28" s="10"/>
      <c r="G28" s="10">
        <f t="shared" si="3"/>
        <v>165000</v>
      </c>
      <c r="H28" s="11">
        <v>49500</v>
      </c>
      <c r="I28" s="17">
        <v>77330</v>
      </c>
      <c r="J28" s="11">
        <f t="shared" si="1"/>
        <v>38170</v>
      </c>
      <c r="K28" s="19"/>
    </row>
    <row r="29" s="3" customFormat="1" ht="33" customHeight="1" spans="1:11">
      <c r="A29" s="8" t="s">
        <v>61</v>
      </c>
      <c r="B29" s="8"/>
      <c r="C29" s="8">
        <f>SUM(C26:C28)</f>
        <v>257</v>
      </c>
      <c r="D29" s="8">
        <f>SUM(D26:D28)</f>
        <v>257</v>
      </c>
      <c r="E29" s="8"/>
      <c r="F29" s="8"/>
      <c r="G29" s="8">
        <f>SUM(G26:G28)</f>
        <v>385500</v>
      </c>
      <c r="H29" s="9">
        <v>115650</v>
      </c>
      <c r="I29" s="15">
        <f>SUM(I26:I28)</f>
        <v>180671</v>
      </c>
      <c r="J29" s="9">
        <f t="shared" si="1"/>
        <v>89179</v>
      </c>
      <c r="K29" s="20"/>
    </row>
    <row r="30" customFormat="1" ht="33" customHeight="1" spans="1:11">
      <c r="A30" s="10" t="s">
        <v>11</v>
      </c>
      <c r="B30" s="10" t="s">
        <v>62</v>
      </c>
      <c r="C30" s="10">
        <v>26</v>
      </c>
      <c r="D30" s="10">
        <v>26</v>
      </c>
      <c r="E30" s="10"/>
      <c r="F30" s="10"/>
      <c r="G30" s="10">
        <f t="shared" ref="G30:G37" si="4">C30*1500</f>
        <v>39000</v>
      </c>
      <c r="H30" s="11">
        <v>11700</v>
      </c>
      <c r="I30" s="17">
        <v>18278</v>
      </c>
      <c r="J30" s="11">
        <f t="shared" si="1"/>
        <v>9022</v>
      </c>
      <c r="K30" s="19"/>
    </row>
    <row r="31" customFormat="1" ht="33" customHeight="1" spans="1:11">
      <c r="A31" s="10" t="s">
        <v>11</v>
      </c>
      <c r="B31" s="10" t="s">
        <v>63</v>
      </c>
      <c r="C31" s="10">
        <v>63</v>
      </c>
      <c r="D31" s="10">
        <v>63</v>
      </c>
      <c r="E31" s="10"/>
      <c r="F31" s="10"/>
      <c r="G31" s="10">
        <f t="shared" si="4"/>
        <v>94500</v>
      </c>
      <c r="H31" s="11">
        <v>28350</v>
      </c>
      <c r="I31" s="17">
        <v>44289</v>
      </c>
      <c r="J31" s="11">
        <f t="shared" si="1"/>
        <v>21861</v>
      </c>
      <c r="K31" s="19"/>
    </row>
    <row r="32" customFormat="1" ht="33" customHeight="1" spans="1:11">
      <c r="A32" s="10" t="s">
        <v>11</v>
      </c>
      <c r="B32" s="10" t="s">
        <v>64</v>
      </c>
      <c r="C32" s="10">
        <v>58</v>
      </c>
      <c r="D32" s="10">
        <v>58</v>
      </c>
      <c r="E32" s="10"/>
      <c r="F32" s="10"/>
      <c r="G32" s="10">
        <f t="shared" si="4"/>
        <v>87000</v>
      </c>
      <c r="H32" s="11">
        <v>26100</v>
      </c>
      <c r="I32" s="17">
        <v>40774</v>
      </c>
      <c r="J32" s="11">
        <f t="shared" si="1"/>
        <v>20126</v>
      </c>
      <c r="K32" s="19"/>
    </row>
    <row r="33" customFormat="1" ht="33" customHeight="1" spans="1:11">
      <c r="A33" s="10" t="s">
        <v>11</v>
      </c>
      <c r="B33" s="10" t="s">
        <v>65</v>
      </c>
      <c r="C33" s="10">
        <v>60</v>
      </c>
      <c r="D33" s="10">
        <v>60</v>
      </c>
      <c r="E33" s="10"/>
      <c r="F33" s="10"/>
      <c r="G33" s="10">
        <f t="shared" si="4"/>
        <v>90000</v>
      </c>
      <c r="H33" s="11">
        <v>27000</v>
      </c>
      <c r="I33" s="17">
        <v>42180</v>
      </c>
      <c r="J33" s="11">
        <f t="shared" si="1"/>
        <v>20820</v>
      </c>
      <c r="K33" s="19"/>
    </row>
    <row r="34" customFormat="1" ht="33" customHeight="1" spans="1:11">
      <c r="A34" s="10" t="s">
        <v>11</v>
      </c>
      <c r="B34" s="10" t="s">
        <v>66</v>
      </c>
      <c r="C34" s="10">
        <v>76</v>
      </c>
      <c r="D34" s="10">
        <v>76</v>
      </c>
      <c r="E34" s="10"/>
      <c r="F34" s="10"/>
      <c r="G34" s="10">
        <f t="shared" si="4"/>
        <v>114000</v>
      </c>
      <c r="H34" s="11">
        <v>34200</v>
      </c>
      <c r="I34" s="17">
        <v>53428</v>
      </c>
      <c r="J34" s="11">
        <f t="shared" si="1"/>
        <v>26372</v>
      </c>
      <c r="K34" s="19"/>
    </row>
    <row r="35" customFormat="1" ht="33" customHeight="1" spans="1:11">
      <c r="A35" s="10" t="s">
        <v>11</v>
      </c>
      <c r="B35" s="10" t="s">
        <v>67</v>
      </c>
      <c r="C35" s="10">
        <v>110</v>
      </c>
      <c r="D35" s="10">
        <v>110</v>
      </c>
      <c r="E35" s="10"/>
      <c r="F35" s="10"/>
      <c r="G35" s="10">
        <f t="shared" si="4"/>
        <v>165000</v>
      </c>
      <c r="H35" s="11">
        <v>49500</v>
      </c>
      <c r="I35" s="17">
        <v>77330</v>
      </c>
      <c r="J35" s="11">
        <f t="shared" si="1"/>
        <v>38170</v>
      </c>
      <c r="K35" s="19"/>
    </row>
    <row r="36" customFormat="1" ht="33" customHeight="1" spans="1:11">
      <c r="A36" s="10" t="s">
        <v>11</v>
      </c>
      <c r="B36" s="10" t="s">
        <v>68</v>
      </c>
      <c r="C36" s="10">
        <v>150</v>
      </c>
      <c r="D36" s="10">
        <v>150</v>
      </c>
      <c r="E36" s="10"/>
      <c r="F36" s="10"/>
      <c r="G36" s="10">
        <f t="shared" si="4"/>
        <v>225000</v>
      </c>
      <c r="H36" s="11">
        <v>67500</v>
      </c>
      <c r="I36" s="17">
        <v>105450</v>
      </c>
      <c r="J36" s="11">
        <f t="shared" ref="J36:J67" si="5">G36-H36-I36</f>
        <v>52050</v>
      </c>
      <c r="K36" s="19"/>
    </row>
    <row r="37" customFormat="1" ht="33" customHeight="1" spans="1:11">
      <c r="A37" s="10" t="s">
        <v>11</v>
      </c>
      <c r="B37" s="10" t="s">
        <v>69</v>
      </c>
      <c r="C37" s="10">
        <v>150</v>
      </c>
      <c r="D37" s="10">
        <v>150</v>
      </c>
      <c r="E37" s="10"/>
      <c r="F37" s="10"/>
      <c r="G37" s="10">
        <f t="shared" si="4"/>
        <v>225000</v>
      </c>
      <c r="H37" s="11">
        <v>67500</v>
      </c>
      <c r="I37" s="17">
        <v>105450</v>
      </c>
      <c r="J37" s="11">
        <f t="shared" si="5"/>
        <v>52050</v>
      </c>
      <c r="K37" s="19"/>
    </row>
    <row r="38" s="3" customFormat="1" ht="33" customHeight="1" spans="1:11">
      <c r="A38" s="8" t="s">
        <v>70</v>
      </c>
      <c r="B38" s="8"/>
      <c r="C38" s="8">
        <f>SUM(C30:C37)</f>
        <v>693</v>
      </c>
      <c r="D38" s="8">
        <f>SUM(D30:D37)</f>
        <v>693</v>
      </c>
      <c r="E38" s="8"/>
      <c r="F38" s="8"/>
      <c r="G38" s="8">
        <f>SUM(G30:G37)</f>
        <v>1039500</v>
      </c>
      <c r="H38" s="9">
        <v>311850</v>
      </c>
      <c r="I38" s="15">
        <f>SUM(I30:I37)</f>
        <v>487179</v>
      </c>
      <c r="J38" s="9">
        <f t="shared" si="5"/>
        <v>240471</v>
      </c>
      <c r="K38" s="20"/>
    </row>
    <row r="39" customFormat="1" ht="33" customHeight="1" spans="1:11">
      <c r="A39" s="10" t="s">
        <v>12</v>
      </c>
      <c r="B39" s="10" t="s">
        <v>71</v>
      </c>
      <c r="C39" s="10">
        <v>106</v>
      </c>
      <c r="D39" s="10">
        <v>106</v>
      </c>
      <c r="E39" s="10"/>
      <c r="F39" s="10"/>
      <c r="G39" s="10">
        <f t="shared" ref="G39:G44" si="6">C39*1500</f>
        <v>159000</v>
      </c>
      <c r="H39" s="11">
        <v>47700</v>
      </c>
      <c r="I39" s="17">
        <v>74518</v>
      </c>
      <c r="J39" s="11">
        <f t="shared" si="5"/>
        <v>36782</v>
      </c>
      <c r="K39" s="19"/>
    </row>
    <row r="40" customFormat="1" ht="33" customHeight="1" spans="1:11">
      <c r="A40" s="10" t="s">
        <v>12</v>
      </c>
      <c r="B40" s="10" t="s">
        <v>72</v>
      </c>
      <c r="C40" s="10">
        <v>111</v>
      </c>
      <c r="D40" s="10">
        <v>111</v>
      </c>
      <c r="E40" s="10"/>
      <c r="F40" s="10"/>
      <c r="G40" s="10">
        <f t="shared" si="6"/>
        <v>166500</v>
      </c>
      <c r="H40" s="11">
        <v>49950</v>
      </c>
      <c r="I40" s="17">
        <v>78033</v>
      </c>
      <c r="J40" s="11">
        <f t="shared" si="5"/>
        <v>38517</v>
      </c>
      <c r="K40" s="19"/>
    </row>
    <row r="41" s="3" customFormat="1" ht="33" customHeight="1" spans="1:11">
      <c r="A41" s="8" t="s">
        <v>73</v>
      </c>
      <c r="B41" s="8"/>
      <c r="C41" s="8">
        <f>SUM(C39:C40)</f>
        <v>217</v>
      </c>
      <c r="D41" s="8">
        <f>SUM(D39:D40)</f>
        <v>217</v>
      </c>
      <c r="E41" s="8"/>
      <c r="F41" s="8"/>
      <c r="G41" s="8">
        <f>SUM(G39:G40)</f>
        <v>325500</v>
      </c>
      <c r="H41" s="9">
        <v>97650</v>
      </c>
      <c r="I41" s="15">
        <f>SUM(I39:I40)</f>
        <v>152551</v>
      </c>
      <c r="J41" s="9">
        <f t="shared" si="5"/>
        <v>75299</v>
      </c>
      <c r="K41" s="20"/>
    </row>
    <row r="42" customFormat="1" ht="33" customHeight="1" spans="1:11">
      <c r="A42" s="10" t="s">
        <v>13</v>
      </c>
      <c r="B42" s="10" t="s">
        <v>74</v>
      </c>
      <c r="C42" s="10">
        <v>30</v>
      </c>
      <c r="D42" s="10">
        <v>30</v>
      </c>
      <c r="E42" s="10"/>
      <c r="F42" s="10"/>
      <c r="G42" s="10">
        <f t="shared" si="6"/>
        <v>45000</v>
      </c>
      <c r="H42" s="11">
        <v>13500</v>
      </c>
      <c r="I42" s="17">
        <v>21090</v>
      </c>
      <c r="J42" s="11">
        <f t="shared" si="5"/>
        <v>10410</v>
      </c>
      <c r="K42" s="19"/>
    </row>
    <row r="43" customFormat="1" ht="33" customHeight="1" spans="1:11">
      <c r="A43" s="10" t="s">
        <v>13</v>
      </c>
      <c r="B43" s="10" t="s">
        <v>75</v>
      </c>
      <c r="C43" s="10">
        <v>157</v>
      </c>
      <c r="D43" s="10">
        <v>157</v>
      </c>
      <c r="E43" s="10"/>
      <c r="F43" s="10"/>
      <c r="G43" s="10">
        <f t="shared" si="6"/>
        <v>235500</v>
      </c>
      <c r="H43" s="11">
        <v>70650</v>
      </c>
      <c r="I43" s="17">
        <v>110371</v>
      </c>
      <c r="J43" s="11">
        <f t="shared" si="5"/>
        <v>54479</v>
      </c>
      <c r="K43" s="19"/>
    </row>
    <row r="44" customFormat="1" ht="33" customHeight="1" spans="1:11">
      <c r="A44" s="10" t="s">
        <v>13</v>
      </c>
      <c r="B44" s="10" t="s">
        <v>76</v>
      </c>
      <c r="C44" s="10">
        <v>206</v>
      </c>
      <c r="D44" s="10">
        <v>206</v>
      </c>
      <c r="E44" s="10"/>
      <c r="F44" s="10"/>
      <c r="G44" s="10">
        <f t="shared" si="6"/>
        <v>309000</v>
      </c>
      <c r="H44" s="11">
        <v>92700</v>
      </c>
      <c r="I44" s="17">
        <v>144818</v>
      </c>
      <c r="J44" s="11">
        <f t="shared" si="5"/>
        <v>71482</v>
      </c>
      <c r="K44" s="19"/>
    </row>
    <row r="45" s="3" customFormat="1" ht="33" customHeight="1" spans="1:11">
      <c r="A45" s="8" t="s">
        <v>77</v>
      </c>
      <c r="B45" s="8"/>
      <c r="C45" s="8">
        <f>SUM(C42:C44)</f>
        <v>393</v>
      </c>
      <c r="D45" s="8">
        <f>SUM(D42:D44)</f>
        <v>393</v>
      </c>
      <c r="E45" s="8"/>
      <c r="F45" s="8"/>
      <c r="G45" s="8">
        <f>SUM(G42:G44)</f>
        <v>589500</v>
      </c>
      <c r="H45" s="9">
        <v>176850</v>
      </c>
      <c r="I45" s="15">
        <f>SUM(I42:I44)</f>
        <v>276279</v>
      </c>
      <c r="J45" s="9">
        <f t="shared" si="5"/>
        <v>136371</v>
      </c>
      <c r="K45" s="20"/>
    </row>
    <row r="46" customFormat="1" ht="33" customHeight="1" spans="1:11">
      <c r="A46" s="10" t="s">
        <v>14</v>
      </c>
      <c r="B46" s="10" t="s">
        <v>78</v>
      </c>
      <c r="C46" s="10">
        <v>49</v>
      </c>
      <c r="D46" s="10">
        <v>49</v>
      </c>
      <c r="E46" s="10"/>
      <c r="F46" s="10"/>
      <c r="G46" s="10">
        <f t="shared" ref="G46:G61" si="7">C46*1500</f>
        <v>73500</v>
      </c>
      <c r="H46" s="11">
        <v>22050</v>
      </c>
      <c r="I46" s="17">
        <v>34447</v>
      </c>
      <c r="J46" s="11">
        <f t="shared" si="5"/>
        <v>17003</v>
      </c>
      <c r="K46" s="19"/>
    </row>
    <row r="47" customFormat="1" ht="33" customHeight="1" spans="1:11">
      <c r="A47" s="10" t="s">
        <v>14</v>
      </c>
      <c r="B47" s="10" t="s">
        <v>79</v>
      </c>
      <c r="C47" s="10">
        <v>9</v>
      </c>
      <c r="D47" s="10">
        <v>9</v>
      </c>
      <c r="E47" s="10"/>
      <c r="F47" s="10"/>
      <c r="G47" s="10">
        <f t="shared" si="7"/>
        <v>13500</v>
      </c>
      <c r="H47" s="11">
        <v>4050</v>
      </c>
      <c r="I47" s="17">
        <v>6327</v>
      </c>
      <c r="J47" s="11">
        <f t="shared" si="5"/>
        <v>3123</v>
      </c>
      <c r="K47" s="19"/>
    </row>
    <row r="48" s="3" customFormat="1" ht="33" customHeight="1" spans="1:11">
      <c r="A48" s="8" t="s">
        <v>80</v>
      </c>
      <c r="B48" s="8"/>
      <c r="C48" s="8">
        <f>SUM(C46:C47)</f>
        <v>58</v>
      </c>
      <c r="D48" s="8">
        <f>SUM(D46:D47)</f>
        <v>58</v>
      </c>
      <c r="E48" s="8"/>
      <c r="F48" s="8"/>
      <c r="G48" s="8">
        <f>SUM(G46:G47)</f>
        <v>87000</v>
      </c>
      <c r="H48" s="9">
        <v>26100</v>
      </c>
      <c r="I48" s="15">
        <f>SUM(I46:I47)</f>
        <v>40774</v>
      </c>
      <c r="J48" s="9">
        <f t="shared" si="5"/>
        <v>20126</v>
      </c>
      <c r="K48" s="20"/>
    </row>
    <row r="49" customFormat="1" ht="33" customHeight="1" spans="1:11">
      <c r="A49" s="10" t="s">
        <v>15</v>
      </c>
      <c r="B49" s="10" t="s">
        <v>81</v>
      </c>
      <c r="C49" s="10">
        <v>144</v>
      </c>
      <c r="D49" s="10">
        <v>144</v>
      </c>
      <c r="E49" s="10"/>
      <c r="F49" s="10"/>
      <c r="G49" s="10">
        <f t="shared" si="7"/>
        <v>216000</v>
      </c>
      <c r="H49" s="11">
        <v>64800</v>
      </c>
      <c r="I49" s="17">
        <v>101232</v>
      </c>
      <c r="J49" s="11">
        <f t="shared" si="5"/>
        <v>49968</v>
      </c>
      <c r="K49" s="19"/>
    </row>
    <row r="50" customFormat="1" ht="33" customHeight="1" spans="1:11">
      <c r="A50" s="10" t="s">
        <v>15</v>
      </c>
      <c r="B50" s="10" t="s">
        <v>82</v>
      </c>
      <c r="C50" s="10">
        <v>60</v>
      </c>
      <c r="D50" s="10">
        <v>60</v>
      </c>
      <c r="E50" s="10"/>
      <c r="F50" s="10"/>
      <c r="G50" s="10">
        <f t="shared" si="7"/>
        <v>90000</v>
      </c>
      <c r="H50" s="11">
        <v>27000</v>
      </c>
      <c r="I50" s="17">
        <v>42180</v>
      </c>
      <c r="J50" s="11">
        <f t="shared" si="5"/>
        <v>20820</v>
      </c>
      <c r="K50" s="19"/>
    </row>
    <row r="51" customFormat="1" ht="33" customHeight="1" spans="1:11">
      <c r="A51" s="10" t="s">
        <v>15</v>
      </c>
      <c r="B51" s="10" t="s">
        <v>83</v>
      </c>
      <c r="C51" s="10">
        <v>36</v>
      </c>
      <c r="D51" s="10">
        <v>36</v>
      </c>
      <c r="E51" s="10"/>
      <c r="F51" s="10"/>
      <c r="G51" s="10">
        <f t="shared" si="7"/>
        <v>54000</v>
      </c>
      <c r="H51" s="11">
        <v>16200</v>
      </c>
      <c r="I51" s="17">
        <v>25308</v>
      </c>
      <c r="J51" s="11">
        <f t="shared" si="5"/>
        <v>12492</v>
      </c>
      <c r="K51" s="19"/>
    </row>
    <row r="52" customFormat="1" ht="33" customHeight="1" spans="1:11">
      <c r="A52" s="10" t="s">
        <v>15</v>
      </c>
      <c r="B52" s="10" t="s">
        <v>84</v>
      </c>
      <c r="C52" s="10">
        <v>193</v>
      </c>
      <c r="D52" s="10">
        <v>193</v>
      </c>
      <c r="E52" s="10"/>
      <c r="F52" s="10"/>
      <c r="G52" s="10">
        <f t="shared" si="7"/>
        <v>289500</v>
      </c>
      <c r="H52" s="11">
        <v>86850</v>
      </c>
      <c r="I52" s="17">
        <v>135679</v>
      </c>
      <c r="J52" s="11">
        <f t="shared" si="5"/>
        <v>66971</v>
      </c>
      <c r="K52" s="19"/>
    </row>
    <row r="53" customFormat="1" ht="33" customHeight="1" spans="1:11">
      <c r="A53" s="10" t="s">
        <v>15</v>
      </c>
      <c r="B53" s="10" t="s">
        <v>85</v>
      </c>
      <c r="C53" s="10">
        <v>102</v>
      </c>
      <c r="D53" s="10">
        <v>102</v>
      </c>
      <c r="E53" s="10"/>
      <c r="F53" s="10"/>
      <c r="G53" s="10">
        <f t="shared" si="7"/>
        <v>153000</v>
      </c>
      <c r="H53" s="11">
        <v>45900</v>
      </c>
      <c r="I53" s="17">
        <v>71706</v>
      </c>
      <c r="J53" s="11">
        <f t="shared" si="5"/>
        <v>35394</v>
      </c>
      <c r="K53" s="19"/>
    </row>
    <row r="54" customFormat="1" ht="33" customHeight="1" spans="1:11">
      <c r="A54" s="10" t="s">
        <v>15</v>
      </c>
      <c r="B54" s="10" t="s">
        <v>86</v>
      </c>
      <c r="C54" s="10">
        <v>137</v>
      </c>
      <c r="D54" s="10">
        <v>137</v>
      </c>
      <c r="E54" s="10"/>
      <c r="F54" s="10"/>
      <c r="G54" s="10">
        <f t="shared" si="7"/>
        <v>205500</v>
      </c>
      <c r="H54" s="11">
        <v>61650</v>
      </c>
      <c r="I54" s="17">
        <v>96311</v>
      </c>
      <c r="J54" s="11">
        <f t="shared" si="5"/>
        <v>47539</v>
      </c>
      <c r="K54" s="19"/>
    </row>
    <row r="55" customFormat="1" ht="33" customHeight="1" spans="1:11">
      <c r="A55" s="10" t="s">
        <v>15</v>
      </c>
      <c r="B55" s="10" t="s">
        <v>87</v>
      </c>
      <c r="C55" s="10">
        <v>151</v>
      </c>
      <c r="D55" s="10">
        <v>151</v>
      </c>
      <c r="E55" s="10"/>
      <c r="F55" s="10"/>
      <c r="G55" s="10">
        <f t="shared" si="7"/>
        <v>226500</v>
      </c>
      <c r="H55" s="11">
        <v>67950</v>
      </c>
      <c r="I55" s="17">
        <v>106153</v>
      </c>
      <c r="J55" s="11">
        <f t="shared" si="5"/>
        <v>52397</v>
      </c>
      <c r="K55" s="19"/>
    </row>
    <row r="56" customFormat="1" ht="33" customHeight="1" spans="1:11">
      <c r="A56" s="10" t="s">
        <v>15</v>
      </c>
      <c r="B56" s="10" t="s">
        <v>88</v>
      </c>
      <c r="C56" s="10">
        <v>51</v>
      </c>
      <c r="D56" s="10">
        <v>51</v>
      </c>
      <c r="E56" s="10"/>
      <c r="F56" s="10"/>
      <c r="G56" s="10">
        <f t="shared" si="7"/>
        <v>76500</v>
      </c>
      <c r="H56" s="11">
        <v>22950</v>
      </c>
      <c r="I56" s="17">
        <v>35853</v>
      </c>
      <c r="J56" s="11">
        <f t="shared" si="5"/>
        <v>17697</v>
      </c>
      <c r="K56" s="19"/>
    </row>
    <row r="57" customFormat="1" ht="33" customHeight="1" spans="1:11">
      <c r="A57" s="10" t="s">
        <v>15</v>
      </c>
      <c r="B57" s="10" t="s">
        <v>89</v>
      </c>
      <c r="C57" s="10">
        <v>128</v>
      </c>
      <c r="D57" s="10">
        <v>128</v>
      </c>
      <c r="E57" s="10"/>
      <c r="F57" s="10"/>
      <c r="G57" s="10">
        <f t="shared" si="7"/>
        <v>192000</v>
      </c>
      <c r="H57" s="11">
        <v>57600</v>
      </c>
      <c r="I57" s="17">
        <v>89984</v>
      </c>
      <c r="J57" s="11">
        <f t="shared" si="5"/>
        <v>44416</v>
      </c>
      <c r="K57" s="19"/>
    </row>
    <row r="58" customFormat="1" ht="33" customHeight="1" spans="1:11">
      <c r="A58" s="10" t="s">
        <v>15</v>
      </c>
      <c r="B58" s="10" t="s">
        <v>90</v>
      </c>
      <c r="C58" s="10">
        <v>155</v>
      </c>
      <c r="D58" s="10">
        <v>155</v>
      </c>
      <c r="E58" s="10"/>
      <c r="F58" s="10"/>
      <c r="G58" s="10">
        <f t="shared" si="7"/>
        <v>232500</v>
      </c>
      <c r="H58" s="11">
        <v>69750</v>
      </c>
      <c r="I58" s="17">
        <v>108965</v>
      </c>
      <c r="J58" s="11">
        <f t="shared" si="5"/>
        <v>53785</v>
      </c>
      <c r="K58" s="19"/>
    </row>
    <row r="59" customFormat="1" ht="33" customHeight="1" spans="1:11">
      <c r="A59" s="10" t="s">
        <v>15</v>
      </c>
      <c r="B59" s="10" t="s">
        <v>91</v>
      </c>
      <c r="C59" s="10">
        <v>176</v>
      </c>
      <c r="D59" s="10">
        <v>176</v>
      </c>
      <c r="E59" s="10"/>
      <c r="F59" s="10"/>
      <c r="G59" s="10">
        <f t="shared" si="7"/>
        <v>264000</v>
      </c>
      <c r="H59" s="11">
        <v>79200</v>
      </c>
      <c r="I59" s="17">
        <v>123728</v>
      </c>
      <c r="J59" s="11">
        <f t="shared" si="5"/>
        <v>61072</v>
      </c>
      <c r="K59" s="19"/>
    </row>
    <row r="60" customFormat="1" ht="33" customHeight="1" spans="1:11">
      <c r="A60" s="10" t="s">
        <v>15</v>
      </c>
      <c r="B60" s="10" t="s">
        <v>92</v>
      </c>
      <c r="C60" s="10">
        <v>98</v>
      </c>
      <c r="D60" s="10">
        <v>98</v>
      </c>
      <c r="E60" s="10"/>
      <c r="F60" s="10"/>
      <c r="G60" s="10">
        <f t="shared" si="7"/>
        <v>147000</v>
      </c>
      <c r="H60" s="11">
        <v>44100</v>
      </c>
      <c r="I60" s="17">
        <v>68894</v>
      </c>
      <c r="J60" s="11">
        <f t="shared" si="5"/>
        <v>34006</v>
      </c>
      <c r="K60" s="19"/>
    </row>
    <row r="61" customFormat="1" ht="33" customHeight="1" spans="1:11">
      <c r="A61" s="10" t="s">
        <v>15</v>
      </c>
      <c r="B61" s="10" t="s">
        <v>93</v>
      </c>
      <c r="C61" s="10">
        <v>40</v>
      </c>
      <c r="D61" s="10">
        <v>40</v>
      </c>
      <c r="E61" s="10"/>
      <c r="F61" s="10"/>
      <c r="G61" s="10">
        <f t="shared" si="7"/>
        <v>60000</v>
      </c>
      <c r="H61" s="11">
        <v>18000</v>
      </c>
      <c r="I61" s="17">
        <v>28120</v>
      </c>
      <c r="J61" s="11">
        <f t="shared" si="5"/>
        <v>13880</v>
      </c>
      <c r="K61" s="19"/>
    </row>
    <row r="62" s="3" customFormat="1" ht="33" customHeight="1" spans="1:11">
      <c r="A62" s="8" t="s">
        <v>94</v>
      </c>
      <c r="B62" s="8"/>
      <c r="C62" s="8">
        <f>SUM(C49:C61)</f>
        <v>1471</v>
      </c>
      <c r="D62" s="8">
        <f>SUM(D49:D61)</f>
        <v>1471</v>
      </c>
      <c r="E62" s="8"/>
      <c r="F62" s="8"/>
      <c r="G62" s="8">
        <f>SUM(G49:G61)</f>
        <v>2206500</v>
      </c>
      <c r="H62" s="9">
        <v>661950</v>
      </c>
      <c r="I62" s="15">
        <f>SUM(I49:I61)</f>
        <v>1034113</v>
      </c>
      <c r="J62" s="9">
        <f t="shared" si="5"/>
        <v>510437</v>
      </c>
      <c r="K62" s="20"/>
    </row>
    <row r="63" customFormat="1" ht="33" customHeight="1" spans="1:11">
      <c r="A63" s="10" t="s">
        <v>16</v>
      </c>
      <c r="B63" s="10" t="s">
        <v>95</v>
      </c>
      <c r="C63" s="10">
        <v>17</v>
      </c>
      <c r="D63" s="10">
        <v>17</v>
      </c>
      <c r="E63" s="10"/>
      <c r="F63" s="10"/>
      <c r="G63" s="10">
        <f t="shared" ref="G63:G73" si="8">C63*1500</f>
        <v>25500</v>
      </c>
      <c r="H63" s="11">
        <v>7650</v>
      </c>
      <c r="I63" s="17">
        <v>11951</v>
      </c>
      <c r="J63" s="11">
        <f t="shared" si="5"/>
        <v>5899</v>
      </c>
      <c r="K63" s="19"/>
    </row>
    <row r="64" customFormat="1" ht="33" customHeight="1" spans="1:11">
      <c r="A64" s="10" t="s">
        <v>16</v>
      </c>
      <c r="B64" s="10" t="s">
        <v>96</v>
      </c>
      <c r="C64" s="10">
        <v>25</v>
      </c>
      <c r="D64" s="10">
        <v>25</v>
      </c>
      <c r="E64" s="10"/>
      <c r="F64" s="10"/>
      <c r="G64" s="10">
        <f t="shared" si="8"/>
        <v>37500</v>
      </c>
      <c r="H64" s="11">
        <v>11250</v>
      </c>
      <c r="I64" s="17">
        <v>17575</v>
      </c>
      <c r="J64" s="11">
        <f t="shared" si="5"/>
        <v>8675</v>
      </c>
      <c r="K64" s="19"/>
    </row>
    <row r="65" customFormat="1" ht="33" customHeight="1" spans="1:11">
      <c r="A65" s="10" t="s">
        <v>16</v>
      </c>
      <c r="B65" s="10" t="s">
        <v>97</v>
      </c>
      <c r="C65" s="10">
        <v>270</v>
      </c>
      <c r="D65" s="10">
        <v>270</v>
      </c>
      <c r="E65" s="10"/>
      <c r="F65" s="10"/>
      <c r="G65" s="10">
        <f t="shared" si="8"/>
        <v>405000</v>
      </c>
      <c r="H65" s="11">
        <v>121500</v>
      </c>
      <c r="I65" s="17">
        <v>189810</v>
      </c>
      <c r="J65" s="11">
        <f t="shared" si="5"/>
        <v>93690</v>
      </c>
      <c r="K65" s="19"/>
    </row>
    <row r="66" customFormat="1" ht="33" customHeight="1" spans="1:11">
      <c r="A66" s="10" t="s">
        <v>16</v>
      </c>
      <c r="B66" s="10" t="s">
        <v>98</v>
      </c>
      <c r="C66" s="10">
        <v>264</v>
      </c>
      <c r="D66" s="10">
        <v>264</v>
      </c>
      <c r="E66" s="10"/>
      <c r="F66" s="10"/>
      <c r="G66" s="10">
        <f t="shared" si="8"/>
        <v>396000</v>
      </c>
      <c r="H66" s="11">
        <v>118800</v>
      </c>
      <c r="I66" s="17">
        <v>185592</v>
      </c>
      <c r="J66" s="11">
        <f t="shared" si="5"/>
        <v>91608</v>
      </c>
      <c r="K66" s="19"/>
    </row>
    <row r="67" customFormat="1" ht="33" customHeight="1" spans="1:11">
      <c r="A67" s="10" t="s">
        <v>16</v>
      </c>
      <c r="B67" s="10" t="s">
        <v>99</v>
      </c>
      <c r="C67" s="10">
        <v>90</v>
      </c>
      <c r="D67" s="10">
        <v>90</v>
      </c>
      <c r="E67" s="10"/>
      <c r="F67" s="10"/>
      <c r="G67" s="10">
        <f t="shared" si="8"/>
        <v>135000</v>
      </c>
      <c r="H67" s="11">
        <v>40500</v>
      </c>
      <c r="I67" s="17">
        <v>63270</v>
      </c>
      <c r="J67" s="11">
        <f t="shared" si="5"/>
        <v>31230</v>
      </c>
      <c r="K67" s="19"/>
    </row>
    <row r="68" customFormat="1" ht="33" customHeight="1" spans="1:11">
      <c r="A68" s="10" t="s">
        <v>16</v>
      </c>
      <c r="B68" s="10" t="s">
        <v>100</v>
      </c>
      <c r="C68" s="10">
        <v>118</v>
      </c>
      <c r="D68" s="10">
        <v>118</v>
      </c>
      <c r="E68" s="10"/>
      <c r="F68" s="10"/>
      <c r="G68" s="10">
        <f t="shared" si="8"/>
        <v>177000</v>
      </c>
      <c r="H68" s="11">
        <v>53100</v>
      </c>
      <c r="I68" s="17">
        <v>82954</v>
      </c>
      <c r="J68" s="11">
        <f t="shared" ref="J68:J109" si="9">G68-H68-I68</f>
        <v>40946</v>
      </c>
      <c r="K68" s="19"/>
    </row>
    <row r="69" customFormat="1" ht="33" customHeight="1" spans="1:11">
      <c r="A69" s="10" t="s">
        <v>16</v>
      </c>
      <c r="B69" s="10" t="s">
        <v>101</v>
      </c>
      <c r="C69" s="10">
        <v>93</v>
      </c>
      <c r="D69" s="10">
        <v>93</v>
      </c>
      <c r="E69" s="10"/>
      <c r="F69" s="10"/>
      <c r="G69" s="10">
        <f t="shared" si="8"/>
        <v>139500</v>
      </c>
      <c r="H69" s="11">
        <v>41850</v>
      </c>
      <c r="I69" s="17">
        <v>65379</v>
      </c>
      <c r="J69" s="11">
        <f t="shared" si="9"/>
        <v>32271</v>
      </c>
      <c r="K69" s="19"/>
    </row>
    <row r="70" customFormat="1" ht="33" customHeight="1" spans="1:11">
      <c r="A70" s="10" t="s">
        <v>16</v>
      </c>
      <c r="B70" s="10" t="s">
        <v>102</v>
      </c>
      <c r="C70" s="10">
        <v>221</v>
      </c>
      <c r="D70" s="10">
        <v>221</v>
      </c>
      <c r="E70" s="10"/>
      <c r="F70" s="10"/>
      <c r="G70" s="10">
        <f t="shared" si="8"/>
        <v>331500</v>
      </c>
      <c r="H70" s="11">
        <v>99450</v>
      </c>
      <c r="I70" s="17">
        <v>155363</v>
      </c>
      <c r="J70" s="11">
        <f t="shared" si="9"/>
        <v>76687</v>
      </c>
      <c r="K70" s="19"/>
    </row>
    <row r="71" customFormat="1" ht="33" customHeight="1" spans="1:11">
      <c r="A71" s="10" t="s">
        <v>16</v>
      </c>
      <c r="B71" s="10" t="s">
        <v>103</v>
      </c>
      <c r="C71" s="10">
        <v>51</v>
      </c>
      <c r="D71" s="10">
        <v>51</v>
      </c>
      <c r="E71" s="10"/>
      <c r="F71" s="10"/>
      <c r="G71" s="10">
        <f t="shared" si="8"/>
        <v>76500</v>
      </c>
      <c r="H71" s="11">
        <v>22950</v>
      </c>
      <c r="I71" s="17">
        <v>35853</v>
      </c>
      <c r="J71" s="11">
        <f t="shared" si="9"/>
        <v>17697</v>
      </c>
      <c r="K71" s="19"/>
    </row>
    <row r="72" customFormat="1" ht="33" customHeight="1" spans="1:11">
      <c r="A72" s="10" t="s">
        <v>16</v>
      </c>
      <c r="B72" s="10" t="s">
        <v>104</v>
      </c>
      <c r="C72" s="10">
        <v>132</v>
      </c>
      <c r="D72" s="10">
        <v>132</v>
      </c>
      <c r="E72" s="10"/>
      <c r="F72" s="10"/>
      <c r="G72" s="10">
        <f t="shared" si="8"/>
        <v>198000</v>
      </c>
      <c r="H72" s="11">
        <v>59400</v>
      </c>
      <c r="I72" s="17">
        <v>92796</v>
      </c>
      <c r="J72" s="11">
        <f t="shared" si="9"/>
        <v>45804</v>
      </c>
      <c r="K72" s="19"/>
    </row>
    <row r="73" customFormat="1" ht="33" customHeight="1" spans="1:11">
      <c r="A73" s="10" t="s">
        <v>16</v>
      </c>
      <c r="B73" s="10" t="s">
        <v>105</v>
      </c>
      <c r="C73" s="10">
        <v>17</v>
      </c>
      <c r="D73" s="10">
        <v>17</v>
      </c>
      <c r="E73" s="10"/>
      <c r="F73" s="10"/>
      <c r="G73" s="10">
        <f t="shared" si="8"/>
        <v>25500</v>
      </c>
      <c r="H73" s="11">
        <v>7650</v>
      </c>
      <c r="I73" s="17">
        <v>11951</v>
      </c>
      <c r="J73" s="11">
        <f t="shared" si="9"/>
        <v>5899</v>
      </c>
      <c r="K73" s="19"/>
    </row>
    <row r="74" s="3" customFormat="1" ht="33" customHeight="1" spans="1:11">
      <c r="A74" s="8" t="s">
        <v>106</v>
      </c>
      <c r="B74" s="8"/>
      <c r="C74" s="8">
        <f>SUM(C63:C73)</f>
        <v>1298</v>
      </c>
      <c r="D74" s="8">
        <f>SUM(D63:D73)</f>
        <v>1298</v>
      </c>
      <c r="E74" s="8"/>
      <c r="F74" s="8"/>
      <c r="G74" s="8">
        <f>SUM(G63:G73)</f>
        <v>1947000</v>
      </c>
      <c r="H74" s="9">
        <v>584100</v>
      </c>
      <c r="I74" s="15">
        <f>SUM(I63:I73)</f>
        <v>912494</v>
      </c>
      <c r="J74" s="9">
        <f t="shared" si="9"/>
        <v>450406</v>
      </c>
      <c r="K74" s="20"/>
    </row>
    <row r="75" customFormat="1" ht="33" customHeight="1" spans="1:11">
      <c r="A75" s="10" t="s">
        <v>17</v>
      </c>
      <c r="B75" s="10" t="s">
        <v>107</v>
      </c>
      <c r="C75" s="10">
        <v>80</v>
      </c>
      <c r="D75" s="10">
        <v>80</v>
      </c>
      <c r="E75" s="10"/>
      <c r="F75" s="10"/>
      <c r="G75" s="10">
        <f t="shared" ref="G75:G79" si="10">C75*1500</f>
        <v>120000</v>
      </c>
      <c r="H75" s="11">
        <v>36000</v>
      </c>
      <c r="I75" s="17">
        <v>56240</v>
      </c>
      <c r="J75" s="11">
        <f t="shared" si="9"/>
        <v>27760</v>
      </c>
      <c r="K75" s="19"/>
    </row>
    <row r="76" customFormat="1" ht="33" customHeight="1" spans="1:11">
      <c r="A76" s="10" t="s">
        <v>17</v>
      </c>
      <c r="B76" s="10" t="s">
        <v>108</v>
      </c>
      <c r="C76" s="10">
        <v>112</v>
      </c>
      <c r="D76" s="10">
        <v>112</v>
      </c>
      <c r="E76" s="10"/>
      <c r="F76" s="10"/>
      <c r="G76" s="10">
        <f t="shared" si="10"/>
        <v>168000</v>
      </c>
      <c r="H76" s="11">
        <v>50400</v>
      </c>
      <c r="I76" s="17">
        <v>78736</v>
      </c>
      <c r="J76" s="11">
        <f t="shared" si="9"/>
        <v>38864</v>
      </c>
      <c r="K76" s="19"/>
    </row>
    <row r="77" customFormat="1" ht="33" customHeight="1" spans="1:11">
      <c r="A77" s="10" t="s">
        <v>17</v>
      </c>
      <c r="B77" s="10" t="s">
        <v>109</v>
      </c>
      <c r="C77" s="10">
        <v>68</v>
      </c>
      <c r="D77" s="10">
        <v>68</v>
      </c>
      <c r="E77" s="10"/>
      <c r="F77" s="10"/>
      <c r="G77" s="10">
        <f t="shared" si="10"/>
        <v>102000</v>
      </c>
      <c r="H77" s="11">
        <v>30600</v>
      </c>
      <c r="I77" s="17">
        <v>47804</v>
      </c>
      <c r="J77" s="11">
        <f t="shared" si="9"/>
        <v>23596</v>
      </c>
      <c r="K77" s="19"/>
    </row>
    <row r="78" customFormat="1" ht="33" customHeight="1" spans="1:11">
      <c r="A78" s="10" t="s">
        <v>17</v>
      </c>
      <c r="B78" s="10" t="s">
        <v>110</v>
      </c>
      <c r="C78" s="10">
        <v>100</v>
      </c>
      <c r="D78" s="10">
        <v>100</v>
      </c>
      <c r="E78" s="10"/>
      <c r="F78" s="10"/>
      <c r="G78" s="10">
        <f t="shared" si="10"/>
        <v>150000</v>
      </c>
      <c r="H78" s="11">
        <v>45000</v>
      </c>
      <c r="I78" s="17">
        <v>70300</v>
      </c>
      <c r="J78" s="11">
        <f t="shared" si="9"/>
        <v>34700</v>
      </c>
      <c r="K78" s="19"/>
    </row>
    <row r="79" customFormat="1" ht="33" customHeight="1" spans="1:11">
      <c r="A79" s="10" t="s">
        <v>17</v>
      </c>
      <c r="B79" s="10" t="s">
        <v>111</v>
      </c>
      <c r="C79" s="10">
        <v>50</v>
      </c>
      <c r="D79" s="10">
        <v>50</v>
      </c>
      <c r="E79" s="10"/>
      <c r="F79" s="10"/>
      <c r="G79" s="10">
        <f t="shared" si="10"/>
        <v>75000</v>
      </c>
      <c r="H79" s="11">
        <v>22500</v>
      </c>
      <c r="I79" s="17">
        <v>35150</v>
      </c>
      <c r="J79" s="11">
        <f t="shared" si="9"/>
        <v>17350</v>
      </c>
      <c r="K79" s="19"/>
    </row>
    <row r="80" s="3" customFormat="1" ht="33" customHeight="1" spans="1:11">
      <c r="A80" s="8" t="s">
        <v>112</v>
      </c>
      <c r="B80" s="8"/>
      <c r="C80" s="8">
        <f>SUM(C75:C79)</f>
        <v>410</v>
      </c>
      <c r="D80" s="8">
        <f>SUM(D75:D79)</f>
        <v>410</v>
      </c>
      <c r="E80" s="8"/>
      <c r="F80" s="8"/>
      <c r="G80" s="8">
        <f>SUM(G75:G79)</f>
        <v>615000</v>
      </c>
      <c r="H80" s="9">
        <v>184500</v>
      </c>
      <c r="I80" s="15">
        <f>SUM(I75:I79)</f>
        <v>288230</v>
      </c>
      <c r="J80" s="9">
        <f t="shared" si="9"/>
        <v>142270</v>
      </c>
      <c r="K80" s="20"/>
    </row>
    <row r="81" customFormat="1" ht="33" customHeight="1" spans="1:11">
      <c r="A81" s="10" t="s">
        <v>18</v>
      </c>
      <c r="B81" s="10" t="s">
        <v>113</v>
      </c>
      <c r="C81" s="10">
        <v>198</v>
      </c>
      <c r="D81" s="10">
        <v>198</v>
      </c>
      <c r="E81" s="10"/>
      <c r="F81" s="10"/>
      <c r="G81" s="10">
        <f t="shared" ref="G81:G93" si="11">C81*1500</f>
        <v>297000</v>
      </c>
      <c r="H81" s="11">
        <v>89100</v>
      </c>
      <c r="I81" s="17">
        <v>139194</v>
      </c>
      <c r="J81" s="11">
        <f t="shared" si="9"/>
        <v>68706</v>
      </c>
      <c r="K81" s="19"/>
    </row>
    <row r="82" customFormat="1" ht="33" customHeight="1" spans="1:11">
      <c r="A82" s="10" t="s">
        <v>18</v>
      </c>
      <c r="B82" s="10" t="s">
        <v>114</v>
      </c>
      <c r="C82" s="10">
        <v>100</v>
      </c>
      <c r="D82" s="10">
        <v>100</v>
      </c>
      <c r="E82" s="10"/>
      <c r="F82" s="10"/>
      <c r="G82" s="10">
        <f t="shared" si="11"/>
        <v>150000</v>
      </c>
      <c r="H82" s="11">
        <v>45000</v>
      </c>
      <c r="I82" s="17">
        <v>70300</v>
      </c>
      <c r="J82" s="11">
        <f t="shared" si="9"/>
        <v>34700</v>
      </c>
      <c r="K82" s="19"/>
    </row>
    <row r="83" customFormat="1" ht="33" customHeight="1" spans="1:11">
      <c r="A83" s="10" t="s">
        <v>18</v>
      </c>
      <c r="B83" s="10" t="s">
        <v>115</v>
      </c>
      <c r="C83" s="10">
        <v>48</v>
      </c>
      <c r="D83" s="10">
        <v>48</v>
      </c>
      <c r="E83" s="10"/>
      <c r="F83" s="10"/>
      <c r="G83" s="10">
        <f t="shared" si="11"/>
        <v>72000</v>
      </c>
      <c r="H83" s="11">
        <v>21600</v>
      </c>
      <c r="I83" s="17">
        <v>33744</v>
      </c>
      <c r="J83" s="11">
        <f t="shared" si="9"/>
        <v>16656</v>
      </c>
      <c r="K83" s="19"/>
    </row>
    <row r="84" customFormat="1" ht="33" customHeight="1" spans="1:11">
      <c r="A84" s="10" t="s">
        <v>18</v>
      </c>
      <c r="B84" s="10" t="s">
        <v>116</v>
      </c>
      <c r="C84" s="10">
        <v>125</v>
      </c>
      <c r="D84" s="10">
        <v>125</v>
      </c>
      <c r="E84" s="10"/>
      <c r="F84" s="10"/>
      <c r="G84" s="10">
        <f t="shared" si="11"/>
        <v>187500</v>
      </c>
      <c r="H84" s="11">
        <v>56250</v>
      </c>
      <c r="I84" s="17">
        <v>87875</v>
      </c>
      <c r="J84" s="11">
        <f t="shared" si="9"/>
        <v>43375</v>
      </c>
      <c r="K84" s="19"/>
    </row>
    <row r="85" customFormat="1" ht="33" customHeight="1" spans="1:11">
      <c r="A85" s="10" t="s">
        <v>18</v>
      </c>
      <c r="B85" s="10" t="s">
        <v>117</v>
      </c>
      <c r="C85" s="10">
        <v>43</v>
      </c>
      <c r="D85" s="10">
        <v>43</v>
      </c>
      <c r="E85" s="10"/>
      <c r="F85" s="10"/>
      <c r="G85" s="10">
        <f t="shared" si="11"/>
        <v>64500</v>
      </c>
      <c r="H85" s="11">
        <v>19350</v>
      </c>
      <c r="I85" s="17">
        <v>30229</v>
      </c>
      <c r="J85" s="11">
        <f t="shared" si="9"/>
        <v>14921</v>
      </c>
      <c r="K85" s="19"/>
    </row>
    <row r="86" customFormat="1" ht="33" customHeight="1" spans="1:11">
      <c r="A86" s="10" t="s">
        <v>18</v>
      </c>
      <c r="B86" s="10" t="s">
        <v>118</v>
      </c>
      <c r="C86" s="10">
        <v>165</v>
      </c>
      <c r="D86" s="10">
        <v>165</v>
      </c>
      <c r="E86" s="10"/>
      <c r="F86" s="10"/>
      <c r="G86" s="10">
        <f t="shared" si="11"/>
        <v>247500</v>
      </c>
      <c r="H86" s="11">
        <v>74250</v>
      </c>
      <c r="I86" s="17">
        <v>115995</v>
      </c>
      <c r="J86" s="11">
        <f t="shared" si="9"/>
        <v>57255</v>
      </c>
      <c r="K86" s="19"/>
    </row>
    <row r="87" customFormat="1" ht="33" customHeight="1" spans="1:11">
      <c r="A87" s="10" t="s">
        <v>18</v>
      </c>
      <c r="B87" s="10" t="s">
        <v>119</v>
      </c>
      <c r="C87" s="10">
        <v>100</v>
      </c>
      <c r="D87" s="10">
        <v>100</v>
      </c>
      <c r="E87" s="10"/>
      <c r="F87" s="10"/>
      <c r="G87" s="10">
        <f t="shared" si="11"/>
        <v>150000</v>
      </c>
      <c r="H87" s="11">
        <v>45000</v>
      </c>
      <c r="I87" s="17">
        <v>70300</v>
      </c>
      <c r="J87" s="11">
        <f t="shared" si="9"/>
        <v>34700</v>
      </c>
      <c r="K87" s="19"/>
    </row>
    <row r="88" customFormat="1" ht="33" customHeight="1" spans="1:11">
      <c r="A88" s="10" t="s">
        <v>18</v>
      </c>
      <c r="B88" s="10" t="s">
        <v>120</v>
      </c>
      <c r="C88" s="10">
        <v>29</v>
      </c>
      <c r="D88" s="10">
        <v>29</v>
      </c>
      <c r="E88" s="10"/>
      <c r="F88" s="10"/>
      <c r="G88" s="10">
        <f t="shared" si="11"/>
        <v>43500</v>
      </c>
      <c r="H88" s="11">
        <v>13050</v>
      </c>
      <c r="I88" s="17">
        <v>20387</v>
      </c>
      <c r="J88" s="11">
        <f t="shared" si="9"/>
        <v>10063</v>
      </c>
      <c r="K88" s="19"/>
    </row>
    <row r="89" customFormat="1" ht="33" customHeight="1" spans="1:11">
      <c r="A89" s="10" t="s">
        <v>18</v>
      </c>
      <c r="B89" s="10" t="s">
        <v>121</v>
      </c>
      <c r="C89" s="10">
        <v>49</v>
      </c>
      <c r="D89" s="10">
        <v>49</v>
      </c>
      <c r="E89" s="10"/>
      <c r="F89" s="10"/>
      <c r="G89" s="10">
        <f t="shared" si="11"/>
        <v>73500</v>
      </c>
      <c r="H89" s="11">
        <v>22050</v>
      </c>
      <c r="I89" s="17">
        <v>34447</v>
      </c>
      <c r="J89" s="11">
        <f t="shared" si="9"/>
        <v>17003</v>
      </c>
      <c r="K89" s="19"/>
    </row>
    <row r="90" customFormat="1" ht="33" customHeight="1" spans="1:11">
      <c r="A90" s="10" t="s">
        <v>18</v>
      </c>
      <c r="B90" s="10" t="s">
        <v>122</v>
      </c>
      <c r="C90" s="10">
        <v>159</v>
      </c>
      <c r="D90" s="10">
        <v>159</v>
      </c>
      <c r="E90" s="10"/>
      <c r="F90" s="10"/>
      <c r="G90" s="10">
        <f t="shared" si="11"/>
        <v>238500</v>
      </c>
      <c r="H90" s="11">
        <v>71550</v>
      </c>
      <c r="I90" s="17">
        <v>111777</v>
      </c>
      <c r="J90" s="11">
        <f t="shared" si="9"/>
        <v>55173</v>
      </c>
      <c r="K90" s="19"/>
    </row>
    <row r="91" customFormat="1" ht="33" customHeight="1" spans="1:11">
      <c r="A91" s="10" t="s">
        <v>18</v>
      </c>
      <c r="B91" s="10" t="s">
        <v>123</v>
      </c>
      <c r="C91" s="10">
        <v>118</v>
      </c>
      <c r="D91" s="10">
        <v>118</v>
      </c>
      <c r="E91" s="10"/>
      <c r="F91" s="10"/>
      <c r="G91" s="10">
        <f t="shared" si="11"/>
        <v>177000</v>
      </c>
      <c r="H91" s="11">
        <v>53100</v>
      </c>
      <c r="I91" s="17">
        <v>82954</v>
      </c>
      <c r="J91" s="11">
        <f t="shared" si="9"/>
        <v>40946</v>
      </c>
      <c r="K91" s="19"/>
    </row>
    <row r="92" customFormat="1" ht="33" customHeight="1" spans="1:11">
      <c r="A92" s="10" t="s">
        <v>18</v>
      </c>
      <c r="B92" s="10" t="s">
        <v>124</v>
      </c>
      <c r="C92" s="10">
        <v>116</v>
      </c>
      <c r="D92" s="10">
        <v>116</v>
      </c>
      <c r="E92" s="10"/>
      <c r="F92" s="10"/>
      <c r="G92" s="10">
        <f t="shared" si="11"/>
        <v>174000</v>
      </c>
      <c r="H92" s="11">
        <v>52200</v>
      </c>
      <c r="I92" s="17">
        <v>81548</v>
      </c>
      <c r="J92" s="11">
        <f t="shared" si="9"/>
        <v>40252</v>
      </c>
      <c r="K92" s="19"/>
    </row>
    <row r="93" customFormat="1" ht="33" customHeight="1" spans="1:11">
      <c r="A93" s="10" t="s">
        <v>18</v>
      </c>
      <c r="B93" s="10" t="s">
        <v>125</v>
      </c>
      <c r="C93" s="10">
        <v>49</v>
      </c>
      <c r="D93" s="10">
        <v>49</v>
      </c>
      <c r="E93" s="10"/>
      <c r="F93" s="10"/>
      <c r="G93" s="10">
        <f t="shared" si="11"/>
        <v>73500</v>
      </c>
      <c r="H93" s="11">
        <v>22050</v>
      </c>
      <c r="I93" s="17">
        <v>34447</v>
      </c>
      <c r="J93" s="11">
        <f t="shared" si="9"/>
        <v>17003</v>
      </c>
      <c r="K93" s="19"/>
    </row>
    <row r="94" s="3" customFormat="1" ht="33" customHeight="1" spans="1:11">
      <c r="A94" s="8" t="s">
        <v>126</v>
      </c>
      <c r="B94" s="8"/>
      <c r="C94" s="8">
        <f>SUM(C81:C93)</f>
        <v>1299</v>
      </c>
      <c r="D94" s="8">
        <f>SUM(D81:D93)</f>
        <v>1299</v>
      </c>
      <c r="E94" s="8"/>
      <c r="F94" s="8"/>
      <c r="G94" s="8">
        <f>SUM(G81:G93)</f>
        <v>1948500</v>
      </c>
      <c r="H94" s="9">
        <v>584550</v>
      </c>
      <c r="I94" s="15">
        <f>SUM(I81:I93)</f>
        <v>913197</v>
      </c>
      <c r="J94" s="9">
        <f t="shared" si="9"/>
        <v>450753</v>
      </c>
      <c r="K94" s="20"/>
    </row>
    <row r="95" customFormat="1" ht="33" customHeight="1" spans="1:11">
      <c r="A95" s="10" t="s">
        <v>19</v>
      </c>
      <c r="B95" s="10" t="s">
        <v>127</v>
      </c>
      <c r="C95" s="10">
        <v>183</v>
      </c>
      <c r="D95" s="10">
        <v>183</v>
      </c>
      <c r="E95" s="10"/>
      <c r="F95" s="10"/>
      <c r="G95" s="10">
        <f t="shared" ref="G95:G100" si="12">C95*1500</f>
        <v>274500</v>
      </c>
      <c r="H95" s="11">
        <v>82350</v>
      </c>
      <c r="I95" s="17">
        <v>128649</v>
      </c>
      <c r="J95" s="11">
        <f t="shared" si="9"/>
        <v>63501</v>
      </c>
      <c r="K95" s="19"/>
    </row>
    <row r="96" customFormat="1" ht="33" customHeight="1" spans="1:11">
      <c r="A96" s="10" t="s">
        <v>19</v>
      </c>
      <c r="B96" s="10" t="s">
        <v>128</v>
      </c>
      <c r="C96" s="10">
        <v>10</v>
      </c>
      <c r="D96" s="10">
        <v>10</v>
      </c>
      <c r="E96" s="10"/>
      <c r="F96" s="10"/>
      <c r="G96" s="10">
        <f t="shared" si="12"/>
        <v>15000</v>
      </c>
      <c r="H96" s="11">
        <v>4500</v>
      </c>
      <c r="I96" s="17">
        <v>7030</v>
      </c>
      <c r="J96" s="11">
        <f t="shared" si="9"/>
        <v>3470</v>
      </c>
      <c r="K96" s="19"/>
    </row>
    <row r="97" customFormat="1" ht="33" customHeight="1" spans="1:11">
      <c r="A97" s="10" t="s">
        <v>19</v>
      </c>
      <c r="B97" s="10" t="s">
        <v>129</v>
      </c>
      <c r="C97" s="10">
        <v>128</v>
      </c>
      <c r="D97" s="10">
        <v>128</v>
      </c>
      <c r="E97" s="10"/>
      <c r="F97" s="10"/>
      <c r="G97" s="10">
        <f t="shared" si="12"/>
        <v>192000</v>
      </c>
      <c r="H97" s="11">
        <v>57600</v>
      </c>
      <c r="I97" s="17">
        <v>89984</v>
      </c>
      <c r="J97" s="11">
        <f t="shared" si="9"/>
        <v>44416</v>
      </c>
      <c r="K97" s="19"/>
    </row>
    <row r="98" customFormat="1" ht="33" customHeight="1" spans="1:11">
      <c r="A98" s="10" t="s">
        <v>19</v>
      </c>
      <c r="B98" s="10" t="s">
        <v>130</v>
      </c>
      <c r="C98" s="10">
        <v>188</v>
      </c>
      <c r="D98" s="10">
        <v>188</v>
      </c>
      <c r="E98" s="10"/>
      <c r="F98" s="10"/>
      <c r="G98" s="10">
        <f t="shared" si="12"/>
        <v>282000</v>
      </c>
      <c r="H98" s="11">
        <v>84600</v>
      </c>
      <c r="I98" s="17">
        <v>132164</v>
      </c>
      <c r="J98" s="11">
        <f t="shared" si="9"/>
        <v>65236</v>
      </c>
      <c r="K98" s="19"/>
    </row>
    <row r="99" customFormat="1" ht="33" customHeight="1" spans="1:11">
      <c r="A99" s="10" t="s">
        <v>19</v>
      </c>
      <c r="B99" s="10" t="s">
        <v>131</v>
      </c>
      <c r="C99" s="10">
        <v>88</v>
      </c>
      <c r="D99" s="10">
        <v>88</v>
      </c>
      <c r="E99" s="10"/>
      <c r="F99" s="10"/>
      <c r="G99" s="10">
        <f t="shared" si="12"/>
        <v>132000</v>
      </c>
      <c r="H99" s="11">
        <v>39600</v>
      </c>
      <c r="I99" s="17">
        <v>61864</v>
      </c>
      <c r="J99" s="11">
        <f t="shared" si="9"/>
        <v>30536</v>
      </c>
      <c r="K99" s="19"/>
    </row>
    <row r="100" customFormat="1" ht="33" customHeight="1" spans="1:11">
      <c r="A100" s="10" t="s">
        <v>19</v>
      </c>
      <c r="B100" s="10" t="s">
        <v>132</v>
      </c>
      <c r="C100" s="10">
        <v>56</v>
      </c>
      <c r="D100" s="10">
        <v>56</v>
      </c>
      <c r="E100" s="10"/>
      <c r="F100" s="10"/>
      <c r="G100" s="10">
        <f t="shared" si="12"/>
        <v>84000</v>
      </c>
      <c r="H100" s="11">
        <v>25200</v>
      </c>
      <c r="I100" s="17">
        <v>39368</v>
      </c>
      <c r="J100" s="11">
        <f t="shared" si="9"/>
        <v>19432</v>
      </c>
      <c r="K100" s="19"/>
    </row>
    <row r="101" s="3" customFormat="1" ht="33" customHeight="1" spans="1:11">
      <c r="A101" s="8" t="s">
        <v>133</v>
      </c>
      <c r="B101" s="8"/>
      <c r="C101" s="8">
        <f>SUM(C95:C100)</f>
        <v>653</v>
      </c>
      <c r="D101" s="8">
        <f>SUM(D95:D100)</f>
        <v>653</v>
      </c>
      <c r="E101" s="8"/>
      <c r="F101" s="8"/>
      <c r="G101" s="8">
        <f>SUM(G95:G100)</f>
        <v>979500</v>
      </c>
      <c r="H101" s="9">
        <v>293850</v>
      </c>
      <c r="I101" s="15">
        <f>SUM(I95:I100)</f>
        <v>459059</v>
      </c>
      <c r="J101" s="9">
        <f t="shared" si="9"/>
        <v>226591</v>
      </c>
      <c r="K101" s="20"/>
    </row>
    <row r="102" customFormat="1" ht="33" customHeight="1" spans="1:11">
      <c r="A102" s="10" t="s">
        <v>20</v>
      </c>
      <c r="B102" s="10" t="s">
        <v>134</v>
      </c>
      <c r="C102" s="10">
        <v>151</v>
      </c>
      <c r="D102" s="10">
        <v>151</v>
      </c>
      <c r="E102" s="10"/>
      <c r="F102" s="10"/>
      <c r="G102" s="10">
        <f t="shared" ref="G102:G105" si="13">C102*1500</f>
        <v>226500</v>
      </c>
      <c r="H102" s="11">
        <v>67950</v>
      </c>
      <c r="I102" s="17">
        <v>106153</v>
      </c>
      <c r="J102" s="11">
        <f t="shared" si="9"/>
        <v>52397</v>
      </c>
      <c r="K102" s="19"/>
    </row>
    <row r="103" customFormat="1" ht="33" customHeight="1" spans="1:11">
      <c r="A103" s="10" t="s">
        <v>20</v>
      </c>
      <c r="B103" s="10" t="s">
        <v>135</v>
      </c>
      <c r="C103" s="10">
        <v>60</v>
      </c>
      <c r="D103" s="10">
        <v>60</v>
      </c>
      <c r="E103" s="10"/>
      <c r="F103" s="10"/>
      <c r="G103" s="10">
        <f t="shared" si="13"/>
        <v>90000</v>
      </c>
      <c r="H103" s="11">
        <v>27000</v>
      </c>
      <c r="I103" s="17">
        <v>42180</v>
      </c>
      <c r="J103" s="11">
        <f t="shared" si="9"/>
        <v>20820</v>
      </c>
      <c r="K103" s="19"/>
    </row>
    <row r="104" s="3" customFormat="1" ht="33" customHeight="1" spans="1:11">
      <c r="A104" s="8" t="s">
        <v>136</v>
      </c>
      <c r="B104" s="8"/>
      <c r="C104" s="8">
        <f>SUM(C102:C103)</f>
        <v>211</v>
      </c>
      <c r="D104" s="8">
        <f>SUM(D102:D103)</f>
        <v>211</v>
      </c>
      <c r="E104" s="8"/>
      <c r="F104" s="8"/>
      <c r="G104" s="8">
        <f>SUM(G102:G103)</f>
        <v>316500</v>
      </c>
      <c r="H104" s="9">
        <v>94950</v>
      </c>
      <c r="I104" s="15">
        <f>SUM(I102:I103)</f>
        <v>148333</v>
      </c>
      <c r="J104" s="9">
        <f t="shared" si="9"/>
        <v>73217</v>
      </c>
      <c r="K104" s="20"/>
    </row>
    <row r="105" customFormat="1" ht="33" customHeight="1" spans="1:11">
      <c r="A105" s="10" t="s">
        <v>21</v>
      </c>
      <c r="B105" s="10" t="s">
        <v>137</v>
      </c>
      <c r="C105" s="10">
        <v>200</v>
      </c>
      <c r="D105" s="10">
        <v>200</v>
      </c>
      <c r="E105" s="10"/>
      <c r="F105" s="10"/>
      <c r="G105" s="10">
        <f t="shared" si="13"/>
        <v>300000</v>
      </c>
      <c r="H105" s="11">
        <v>90000</v>
      </c>
      <c r="I105" s="17">
        <v>140600</v>
      </c>
      <c r="J105" s="11">
        <f t="shared" si="9"/>
        <v>69400</v>
      </c>
      <c r="K105" s="19"/>
    </row>
    <row r="106" s="3" customFormat="1" ht="33" customHeight="1" spans="1:11">
      <c r="A106" s="8" t="s">
        <v>138</v>
      </c>
      <c r="B106" s="8"/>
      <c r="C106" s="8">
        <f>SUM(C105:C105)</f>
        <v>200</v>
      </c>
      <c r="D106" s="8">
        <f>SUM(D105:D105)</f>
        <v>200</v>
      </c>
      <c r="E106" s="8"/>
      <c r="F106" s="8"/>
      <c r="G106" s="8">
        <f>SUM(G105:G105)</f>
        <v>300000</v>
      </c>
      <c r="H106" s="9">
        <v>90000</v>
      </c>
      <c r="I106" s="15">
        <f>SUM(I105:I105)</f>
        <v>140600</v>
      </c>
      <c r="J106" s="9">
        <f t="shared" si="9"/>
        <v>69400</v>
      </c>
      <c r="K106" s="20"/>
    </row>
    <row r="107" customFormat="1" ht="33" customHeight="1" spans="1:11">
      <c r="A107" s="10" t="s">
        <v>22</v>
      </c>
      <c r="B107" s="10" t="s">
        <v>139</v>
      </c>
      <c r="C107" s="10">
        <v>138</v>
      </c>
      <c r="D107" s="10">
        <v>110</v>
      </c>
      <c r="E107" s="10">
        <v>28</v>
      </c>
      <c r="F107" s="10"/>
      <c r="G107" s="10">
        <f>C107*1500</f>
        <v>207000</v>
      </c>
      <c r="H107" s="11">
        <v>62100</v>
      </c>
      <c r="I107" s="17">
        <v>97014</v>
      </c>
      <c r="J107" s="11">
        <f t="shared" si="9"/>
        <v>47886</v>
      </c>
      <c r="K107" s="19"/>
    </row>
    <row r="108" customFormat="1" ht="33" customHeight="1" spans="1:11">
      <c r="A108" s="10" t="s">
        <v>22</v>
      </c>
      <c r="B108" s="10" t="s">
        <v>140</v>
      </c>
      <c r="C108" s="10">
        <v>25</v>
      </c>
      <c r="D108" s="10">
        <v>25</v>
      </c>
      <c r="E108" s="10"/>
      <c r="F108" s="10"/>
      <c r="G108" s="10">
        <f>C108*1500</f>
        <v>37500</v>
      </c>
      <c r="H108" s="11">
        <v>11250</v>
      </c>
      <c r="I108" s="17">
        <v>17575</v>
      </c>
      <c r="J108" s="11">
        <f t="shared" si="9"/>
        <v>8675</v>
      </c>
      <c r="K108" s="19"/>
    </row>
    <row r="109" s="4" customFormat="1" ht="33" customHeight="1" spans="1:11">
      <c r="A109" s="9" t="s">
        <v>141</v>
      </c>
      <c r="B109" s="9"/>
      <c r="C109" s="9">
        <f>SUM(C107:C108)</f>
        <v>163</v>
      </c>
      <c r="D109" s="9">
        <f>SUM(D107:D108)</f>
        <v>135</v>
      </c>
      <c r="E109" s="9">
        <f>SUM(E107:E108)</f>
        <v>28</v>
      </c>
      <c r="F109" s="9"/>
      <c r="G109" s="9">
        <f>SUM(G107:G108)</f>
        <v>244500</v>
      </c>
      <c r="H109" s="9">
        <v>73350</v>
      </c>
      <c r="I109" s="15">
        <f>SUM(I107:I108)</f>
        <v>114589</v>
      </c>
      <c r="J109" s="9">
        <f t="shared" si="9"/>
        <v>56561</v>
      </c>
      <c r="K109" s="22"/>
    </row>
  </sheetData>
  <autoFilter xmlns:etc="http://www.wps.cn/officeDocument/2017/etCustomData" ref="A3:K109" etc:filterBottomFollowUsedRange="0">
    <extLst/>
  </autoFilter>
  <mergeCells count="1">
    <mergeCell ref="A1:K1"/>
  </mergeCells>
  <pageMargins left="0.700694444444445" right="0.700694444444445" top="0.751388888888889" bottom="0.751388888888889" header="0.298611111111111" footer="0.298611111111111"/>
  <pageSetup paperSize="9" scale="5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</dc:creator>
  <cp:lastModifiedBy>nxzsj2</cp:lastModifiedBy>
  <dcterms:created xsi:type="dcterms:W3CDTF">2019-02-26T01:13:00Z</dcterms:created>
  <dcterms:modified xsi:type="dcterms:W3CDTF">2024-09-18T02:38:42Z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0E6E5E807EBF422ABDB84132D498EB33</vt:lpwstr>
  </property>
</Properties>
</file>