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附件1" sheetId="1" r:id="rId1"/>
    <sheet name="附件2-1" sheetId="2" r:id="rId2"/>
    <sheet name="附件2-2" sheetId="3" r:id="rId3"/>
  </sheets>
  <calcPr calcId="144525"/>
</workbook>
</file>

<file path=xl/sharedStrings.xml><?xml version="1.0" encoding="utf-8"?>
<sst xmlns="http://schemas.openxmlformats.org/spreadsheetml/2006/main" count="73" uniqueCount="56">
  <si>
    <t>附件1</t>
  </si>
  <si>
    <t>2024年第二批中央财政医疗服务与保障能力提升（卫生健康人才培养）补助资金分配表</t>
  </si>
  <si>
    <t>单位：万元</t>
  </si>
  <si>
    <t>单位</t>
  </si>
  <si>
    <t>2024年实际补助资金合计</t>
  </si>
  <si>
    <t>2024年提前下达补助资金</t>
  </si>
  <si>
    <t>此次下达补助资金</t>
  </si>
  <si>
    <t>小计</t>
  </si>
  <si>
    <t>毕业后     教育阶段</t>
  </si>
  <si>
    <t>继续教育    阶段</t>
  </si>
  <si>
    <t>毕业后       教育阶段</t>
  </si>
  <si>
    <t>继续教育   阶段</t>
  </si>
  <si>
    <t>毕业后教育   阶段</t>
  </si>
  <si>
    <t>住院医师    规范化培训</t>
  </si>
  <si>
    <t>紧缺人才    培训</t>
  </si>
  <si>
    <t>住院医师     规范化培训</t>
  </si>
  <si>
    <t>紧缺人才   培训</t>
  </si>
  <si>
    <t>合计</t>
  </si>
  <si>
    <t>粤北人民医院</t>
  </si>
  <si>
    <t>韶关市第一人民医院</t>
  </si>
  <si>
    <t>粤北第三人民医院</t>
  </si>
  <si>
    <t>附件2-1</t>
  </si>
  <si>
    <t>2024年第二批中央财政医疗服务与保障能力提升                                                                （卫生健康人才培养）--毕业后教育阶段</t>
  </si>
  <si>
    <t>单位：万元、人</t>
  </si>
  <si>
    <t>培训基地</t>
  </si>
  <si>
    <t>住院医师规范化培训</t>
  </si>
  <si>
    <t>2024年已提前下达补助资金
（万元）</t>
  </si>
  <si>
    <t>本次应补助
（万元）</t>
  </si>
  <si>
    <t>2022级
在培数</t>
  </si>
  <si>
    <t>2023级
在培数</t>
  </si>
  <si>
    <t>2024级
计划数</t>
  </si>
  <si>
    <t>补助资金数
（万元）</t>
  </si>
  <si>
    <t>A</t>
  </si>
  <si>
    <t>B</t>
  </si>
  <si>
    <t>C</t>
  </si>
  <si>
    <t>D</t>
  </si>
  <si>
    <t>E=(B+C+D)*3</t>
  </si>
  <si>
    <t>F</t>
  </si>
  <si>
    <t>G=E-F</t>
  </si>
  <si>
    <t>附件2-2</t>
  </si>
  <si>
    <t>2024年第二批中央财政医疗服务与保障能力提升（卫生健康人才培养）                                           --继续教育阶段</t>
  </si>
  <si>
    <t>紧缺人才培训计划数（人）</t>
  </si>
  <si>
    <t>2024年提前下达补助资金数
（万元）</t>
  </si>
  <si>
    <t>本次应补助资金（万元）</t>
  </si>
  <si>
    <t>精神科医师转岗</t>
  </si>
  <si>
    <t>癌症早诊培训</t>
  </si>
  <si>
    <t>培训人数
合计（人）</t>
  </si>
  <si>
    <r>
      <rPr>
        <sz val="12"/>
        <rFont val="仿宋_GB2312"/>
        <charset val="134"/>
      </rPr>
      <t>补助资金数合计</t>
    </r>
    <r>
      <rPr>
        <sz val="12"/>
        <rFont val="仿宋_GB2312"/>
        <charset val="0"/>
      </rPr>
      <t xml:space="preserve">
</t>
    </r>
    <r>
      <rPr>
        <sz val="12"/>
        <rFont val="仿宋_GB2312"/>
        <charset val="134"/>
      </rPr>
      <t>（万元）</t>
    </r>
  </si>
  <si>
    <t>培训
人数（人）</t>
  </si>
  <si>
    <t>补助资金数（万元）</t>
  </si>
  <si>
    <t>C=ROUND(B*1.5,2)</t>
  </si>
  <si>
    <t>E=ROUND(D*0.012*90,2)</t>
  </si>
  <si>
    <t>F=A+D</t>
  </si>
  <si>
    <t>G=C+E</t>
  </si>
  <si>
    <t>H</t>
  </si>
  <si>
    <t>I=G-H</t>
  </si>
</sst>
</file>

<file path=xl/styles.xml><?xml version="1.0" encoding="utf-8"?>
<styleSheet xmlns="http://schemas.openxmlformats.org/spreadsheetml/2006/main">
  <numFmts count="8">
    <numFmt numFmtId="176" formatCode="#,##0.00_ "/>
    <numFmt numFmtId="177" formatCode="#,##0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0_ "/>
    <numFmt numFmtId="42" formatCode="_ &quot;￥&quot;* #,##0_ ;_ &quot;￥&quot;* \-#,##0_ ;_ &quot;￥&quot;* &quot;-&quot;_ ;_ @_ "/>
    <numFmt numFmtId="179" formatCode="0.00_ "/>
    <numFmt numFmtId="41" formatCode="_ * #,##0_ ;_ * \-#,##0_ ;_ * &quot;-&quot;_ ;_ @_ "/>
  </numFmts>
  <fonts count="38">
    <font>
      <sz val="11"/>
      <color theme="1"/>
      <name val="宋体"/>
      <charset val="134"/>
      <scheme val="minor"/>
    </font>
    <font>
      <sz val="11"/>
      <name val="Times New Roman"/>
      <charset val="0"/>
    </font>
    <font>
      <sz val="12"/>
      <name val="仿宋_GB2312"/>
      <charset val="0"/>
    </font>
    <font>
      <sz val="12"/>
      <color theme="1"/>
      <name val="仿宋_GB2312"/>
      <charset val="134"/>
    </font>
    <font>
      <sz val="14"/>
      <color theme="1"/>
      <name val="黑体"/>
      <charset val="134"/>
    </font>
    <font>
      <sz val="20"/>
      <name val="方正小标宋简体"/>
      <charset val="0"/>
    </font>
    <font>
      <sz val="12"/>
      <name val="仿宋_GB2312"/>
      <charset val="134"/>
    </font>
    <font>
      <b/>
      <sz val="12"/>
      <name val="仿宋_GB2312"/>
      <charset val="0"/>
    </font>
    <font>
      <sz val="20"/>
      <name val="方正小标宋简体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0"/>
    </font>
    <font>
      <b/>
      <sz val="12"/>
      <color theme="1"/>
      <name val="仿宋_GB2312"/>
      <charset val="0"/>
    </font>
    <font>
      <b/>
      <sz val="12"/>
      <name val="仿宋_GB2312"/>
      <charset val="134"/>
    </font>
    <font>
      <b/>
      <sz val="12"/>
      <color theme="1"/>
      <name val="仿宋_GB2312"/>
      <charset val="134"/>
    </font>
    <font>
      <sz val="18"/>
      <color theme="1"/>
      <name val="方正小标宋简体"/>
      <charset val="134"/>
    </font>
    <font>
      <sz val="12"/>
      <color rgb="FF000000"/>
      <name val="仿宋_GB2312"/>
      <charset val="134"/>
    </font>
    <font>
      <sz val="12"/>
      <color indexed="8"/>
      <name val="仿宋_GB2312"/>
      <charset val="0"/>
    </font>
    <font>
      <b/>
      <sz val="12"/>
      <color indexed="8"/>
      <name val="仿宋_GB2312"/>
      <charset val="0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>
      <alignment vertical="center"/>
    </xf>
    <xf numFmtId="0" fontId="37" fillId="0" borderId="0" applyProtection="false">
      <alignment vertical="center"/>
    </xf>
    <xf numFmtId="0" fontId="37" fillId="0" borderId="0" applyProtection="false">
      <alignment vertical="center"/>
    </xf>
    <xf numFmtId="0" fontId="20" fillId="32" borderId="0" applyNumberFormat="false" applyBorder="false" applyAlignment="false" applyProtection="false">
      <alignment vertical="center"/>
    </xf>
    <xf numFmtId="0" fontId="19" fillId="30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35" fillId="26" borderId="14" applyNumberFormat="false" applyAlignment="false" applyProtection="false">
      <alignment vertical="center"/>
    </xf>
    <xf numFmtId="0" fontId="19" fillId="28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33" fillId="9" borderId="14" applyNumberFormat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32" fillId="15" borderId="0" applyNumberFormat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34" fillId="23" borderId="0" applyNumberFormat="false" applyBorder="false" applyAlignment="false" applyProtection="false">
      <alignment vertical="center"/>
    </xf>
    <xf numFmtId="0" fontId="19" fillId="31" borderId="0" applyNumberFormat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31" fillId="11" borderId="0" applyNumberFormat="false" applyBorder="false" applyAlignment="false" applyProtection="false">
      <alignment vertical="center"/>
    </xf>
    <xf numFmtId="0" fontId="30" fillId="10" borderId="12" applyNumberFormat="false" applyAlignment="false" applyProtection="false">
      <alignment vertical="center"/>
    </xf>
    <xf numFmtId="0" fontId="29" fillId="9" borderId="11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9" fillId="8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0" fontId="0" fillId="16" borderId="13" applyNumberFormat="false" applyFont="false" applyAlignment="false" applyProtection="false">
      <alignment vertical="center"/>
    </xf>
    <xf numFmtId="0" fontId="19" fillId="6" borderId="0" applyNumberFormat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9" fillId="4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19" fillId="2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>
      <alignment vertical="center"/>
    </xf>
    <xf numFmtId="0" fontId="4" fillId="0" borderId="0" xfId="0" applyFont="true">
      <alignment vertical="center"/>
    </xf>
    <xf numFmtId="178" fontId="5" fillId="0" borderId="0" xfId="0" applyNumberFormat="true" applyFont="true" applyFill="true" applyAlignment="true">
      <alignment horizontal="center" vertical="center" wrapText="true"/>
    </xf>
    <xf numFmtId="178" fontId="6" fillId="0" borderId="1" xfId="0" applyNumberFormat="true" applyFont="true" applyFill="true" applyBorder="true" applyAlignment="true">
      <alignment horizontal="center" vertical="center" wrapText="true"/>
    </xf>
    <xf numFmtId="179" fontId="2" fillId="0" borderId="2" xfId="0" applyNumberFormat="true" applyFont="true" applyFill="true" applyBorder="true" applyAlignment="true">
      <alignment horizontal="center" vertical="center" wrapText="true"/>
    </xf>
    <xf numFmtId="179" fontId="2" fillId="0" borderId="3" xfId="0" applyNumberFormat="true" applyFont="true" applyFill="true" applyBorder="true" applyAlignment="true">
      <alignment horizontal="center" vertical="center" wrapText="true"/>
    </xf>
    <xf numFmtId="178" fontId="2" fillId="0" borderId="1" xfId="0" applyNumberFormat="true" applyFont="true" applyFill="true" applyBorder="true" applyAlignment="true">
      <alignment horizontal="center" vertical="center" wrapText="true"/>
    </xf>
    <xf numFmtId="179" fontId="6" fillId="0" borderId="4" xfId="0" applyNumberFormat="true" applyFont="true" applyFill="true" applyBorder="true" applyAlignment="true">
      <alignment horizontal="center" vertical="center" wrapText="true"/>
    </xf>
    <xf numFmtId="179" fontId="6" fillId="0" borderId="0" xfId="0" applyNumberFormat="true" applyFont="true" applyFill="true" applyBorder="true" applyAlignment="true">
      <alignment horizontal="center" vertical="center" wrapText="true"/>
    </xf>
    <xf numFmtId="179" fontId="6" fillId="0" borderId="1" xfId="0" applyNumberFormat="true" applyFont="true" applyFill="true" applyBorder="true" applyAlignment="true">
      <alignment horizontal="center" vertical="center" wrapText="true"/>
    </xf>
    <xf numFmtId="179" fontId="2" fillId="0" borderId="1" xfId="0" applyNumberFormat="true" applyFont="true" applyFill="true" applyBorder="true" applyAlignment="true">
      <alignment horizontal="center" vertical="center" wrapText="true"/>
    </xf>
    <xf numFmtId="178" fontId="6" fillId="0" borderId="1" xfId="0" applyNumberFormat="true" applyFont="true" applyFill="true" applyBorder="true" applyAlignment="true">
      <alignment horizontal="center" vertical="center" wrapText="true" readingOrder="1"/>
    </xf>
    <xf numFmtId="0" fontId="2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/>
    </xf>
    <xf numFmtId="0" fontId="6" fillId="0" borderId="1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7" fillId="0" borderId="0" xfId="0" applyFont="true" applyFill="true" applyBorder="true" applyAlignment="true">
      <alignment vertical="center"/>
    </xf>
    <xf numFmtId="0" fontId="6" fillId="0" borderId="0" xfId="0" applyFont="true" applyFill="true" applyBorder="true" applyAlignment="true">
      <alignment vertical="center"/>
    </xf>
    <xf numFmtId="0" fontId="8" fillId="0" borderId="0" xfId="0" applyFont="true" applyFill="true" applyAlignment="true">
      <alignment horizontal="center" vertical="center" wrapText="true"/>
    </xf>
    <xf numFmtId="0" fontId="6" fillId="0" borderId="0" xfId="0" applyFont="true" applyFill="true" applyAlignment="true">
      <alignment horizontal="center" vertical="center"/>
    </xf>
    <xf numFmtId="43" fontId="6" fillId="0" borderId="5" xfId="0" applyNumberFormat="true" applyFont="true" applyFill="true" applyBorder="true" applyAlignment="true">
      <alignment horizontal="center" vertical="center"/>
    </xf>
    <xf numFmtId="177" fontId="9" fillId="0" borderId="1" xfId="0" applyNumberFormat="true" applyFont="true" applyFill="true" applyBorder="true" applyAlignment="true">
      <alignment horizontal="center" vertical="center"/>
    </xf>
    <xf numFmtId="177" fontId="3" fillId="0" borderId="1" xfId="0" applyNumberFormat="true" applyFont="true" applyFill="true" applyBorder="true" applyAlignment="true">
      <alignment horizontal="center" vertical="center"/>
    </xf>
    <xf numFmtId="43" fontId="6" fillId="0" borderId="6" xfId="0" applyNumberFormat="true" applyFont="true" applyFill="true" applyBorder="true" applyAlignment="true">
      <alignment horizontal="center" vertical="center"/>
    </xf>
    <xf numFmtId="178" fontId="7" fillId="0" borderId="1" xfId="0" applyNumberFormat="true" applyFont="true" applyFill="true" applyBorder="true" applyAlignment="true">
      <alignment horizontal="center" vertical="center"/>
    </xf>
    <xf numFmtId="177" fontId="7" fillId="0" borderId="1" xfId="0" applyNumberFormat="true" applyFont="true" applyFill="true" applyBorder="true" applyAlignment="true">
      <alignment horizontal="center" vertical="center" wrapText="true"/>
    </xf>
    <xf numFmtId="178" fontId="10" fillId="0" borderId="1" xfId="0" applyNumberFormat="true" applyFont="true" applyFill="true" applyBorder="true" applyAlignment="true">
      <alignment horizontal="center" vertical="center"/>
    </xf>
    <xf numFmtId="178" fontId="11" fillId="0" borderId="1" xfId="0" applyNumberFormat="true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 applyProtection="true">
      <alignment horizontal="center" vertical="center"/>
    </xf>
    <xf numFmtId="0" fontId="13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178" fontId="2" fillId="0" borderId="1" xfId="0" applyNumberFormat="true" applyFont="true" applyFill="true" applyBorder="true" applyAlignment="true">
      <alignment horizontal="center" vertical="center"/>
    </xf>
    <xf numFmtId="0" fontId="3" fillId="0" borderId="0" xfId="0" applyFont="true" applyAlignment="true">
      <alignment horizontal="right" vertical="center"/>
    </xf>
    <xf numFmtId="179" fontId="3" fillId="0" borderId="1" xfId="0" applyNumberFormat="true" applyFont="true" applyFill="true" applyBorder="true" applyAlignment="true">
      <alignment horizontal="center" vertical="center"/>
    </xf>
    <xf numFmtId="179" fontId="7" fillId="0" borderId="1" xfId="0" applyNumberFormat="true" applyFont="true" applyFill="true" applyBorder="true" applyAlignment="true">
      <alignment horizontal="center" vertical="center" wrapText="true"/>
    </xf>
    <xf numFmtId="179" fontId="13" fillId="0" borderId="1" xfId="0" applyNumberFormat="true" applyFont="true" applyFill="true" applyBorder="true" applyAlignment="true">
      <alignment horizontal="center" vertical="center"/>
    </xf>
    <xf numFmtId="179" fontId="7" fillId="0" borderId="1" xfId="2" applyNumberFormat="true" applyFont="true" applyFill="true" applyBorder="true" applyAlignment="true">
      <alignment horizontal="center" vertical="center" wrapText="true"/>
    </xf>
    <xf numFmtId="179" fontId="2" fillId="0" borderId="1" xfId="33" applyNumberFormat="true" applyFont="true" applyFill="true" applyBorder="true" applyAlignment="true">
      <alignment horizontal="center" vertical="center" wrapText="true"/>
    </xf>
    <xf numFmtId="179" fontId="6" fillId="0" borderId="1" xfId="0" applyNumberFormat="true" applyFont="true" applyFill="true" applyBorder="true" applyAlignment="true">
      <alignment horizontal="center" vertical="center"/>
    </xf>
    <xf numFmtId="0" fontId="14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43" fontId="15" fillId="0" borderId="1" xfId="33" applyNumberFormat="true" applyFont="true" applyFill="true" applyBorder="true" applyAlignment="true">
      <alignment horizontal="center" vertical="center" wrapText="true"/>
    </xf>
    <xf numFmtId="43" fontId="9" fillId="0" borderId="1" xfId="33" applyNumberFormat="true" applyFont="true" applyFill="true" applyBorder="true" applyAlignment="true">
      <alignment horizontal="center" vertical="center" wrapText="true"/>
    </xf>
    <xf numFmtId="176" fontId="16" fillId="0" borderId="1" xfId="33" applyNumberFormat="true" applyFont="true" applyFill="true" applyBorder="true" applyAlignment="true">
      <alignment horizontal="center" vertical="center"/>
    </xf>
    <xf numFmtId="176" fontId="3" fillId="0" borderId="1" xfId="0" applyNumberFormat="true" applyFont="true" applyBorder="true" applyAlignment="true">
      <alignment horizontal="center" vertical="center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179" fontId="6" fillId="0" borderId="1" xfId="33" applyNumberFormat="true" applyFont="true" applyFill="true" applyBorder="true" applyAlignment="true">
      <alignment horizontal="center" vertical="center"/>
    </xf>
    <xf numFmtId="176" fontId="17" fillId="0" borderId="1" xfId="33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</cellXfs>
  <cellStyles count="51">
    <cellStyle name="常规" xfId="0" builtinId="0"/>
    <cellStyle name="常规_Sheet1_Sheet13_2017住培 (2)_1" xfId="1"/>
    <cellStyle name="常规_Sheet1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链接单元格" xfId="50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J7" sqref="J7"/>
    </sheetView>
  </sheetViews>
  <sheetFormatPr defaultColWidth="9" defaultRowHeight="14.25"/>
  <cols>
    <col min="1" max="1" width="18.75" customWidth="true"/>
    <col min="2" max="2" width="9.875" customWidth="true"/>
    <col min="3" max="3" width="13" customWidth="true"/>
    <col min="4" max="4" width="11.5" customWidth="true"/>
    <col min="5" max="5" width="9.875" customWidth="true"/>
    <col min="6" max="6" width="14.75" customWidth="true"/>
    <col min="7" max="7" width="11.375" customWidth="true"/>
    <col min="8" max="8" width="8.625" customWidth="true"/>
    <col min="9" max="9" width="13.125" customWidth="true"/>
    <col min="10" max="10" width="13.25" customWidth="true"/>
  </cols>
  <sheetData>
    <row r="1" ht="24" customHeight="true" spans="1:1">
      <c r="A1" s="4" t="s">
        <v>0</v>
      </c>
    </row>
    <row r="2" ht="39" customHeight="true" spans="1:10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</row>
    <row r="3" s="3" customFormat="true" ht="25" customHeight="true" spans="9:9">
      <c r="I3" s="3" t="s">
        <v>2</v>
      </c>
    </row>
    <row r="4" s="3" customFormat="true" ht="27" customHeight="true" spans="1:10">
      <c r="A4" s="6" t="s">
        <v>3</v>
      </c>
      <c r="B4" s="45" t="s">
        <v>4</v>
      </c>
      <c r="C4" s="45"/>
      <c r="D4" s="45"/>
      <c r="E4" s="46" t="s">
        <v>5</v>
      </c>
      <c r="F4" s="46"/>
      <c r="G4" s="46"/>
      <c r="H4" s="51" t="s">
        <v>6</v>
      </c>
      <c r="I4" s="51"/>
      <c r="J4" s="51"/>
    </row>
    <row r="5" s="3" customFormat="true" ht="34" customHeight="true" spans="1:10">
      <c r="A5" s="6"/>
      <c r="B5" s="46" t="s">
        <v>7</v>
      </c>
      <c r="C5" s="47" t="s">
        <v>8</v>
      </c>
      <c r="D5" s="46" t="s">
        <v>9</v>
      </c>
      <c r="E5" s="46" t="s">
        <v>7</v>
      </c>
      <c r="F5" s="47" t="s">
        <v>10</v>
      </c>
      <c r="G5" s="46" t="s">
        <v>11</v>
      </c>
      <c r="H5" s="46" t="s">
        <v>7</v>
      </c>
      <c r="I5" s="47" t="s">
        <v>12</v>
      </c>
      <c r="J5" s="46" t="s">
        <v>9</v>
      </c>
    </row>
    <row r="6" s="3" customFormat="true" ht="39" customHeight="true" spans="1:10">
      <c r="A6" s="6"/>
      <c r="B6" s="46"/>
      <c r="C6" s="47" t="s">
        <v>13</v>
      </c>
      <c r="D6" s="46" t="s">
        <v>14</v>
      </c>
      <c r="E6" s="46"/>
      <c r="F6" s="47" t="s">
        <v>15</v>
      </c>
      <c r="G6" s="46" t="s">
        <v>16</v>
      </c>
      <c r="H6" s="46"/>
      <c r="I6" s="47" t="s">
        <v>13</v>
      </c>
      <c r="J6" s="46" t="s">
        <v>14</v>
      </c>
    </row>
    <row r="7" s="3" customFormat="true" ht="48" customHeight="true" spans="1:10">
      <c r="A7" s="14" t="s">
        <v>17</v>
      </c>
      <c r="B7" s="48">
        <f>C7+D7</f>
        <v>884.64</v>
      </c>
      <c r="C7" s="48">
        <f t="shared" ref="C7:G7" si="0">SUM(C8:C10)</f>
        <v>849</v>
      </c>
      <c r="D7" s="48">
        <f t="shared" si="0"/>
        <v>35.64</v>
      </c>
      <c r="E7" s="48">
        <f>F7+G7</f>
        <v>785.08</v>
      </c>
      <c r="F7" s="48">
        <f t="shared" si="0"/>
        <v>753</v>
      </c>
      <c r="G7" s="48">
        <f t="shared" si="0"/>
        <v>32.08</v>
      </c>
      <c r="H7" s="52">
        <f>B7-E7</f>
        <v>99.5599999999999</v>
      </c>
      <c r="I7" s="48">
        <f>SUM(I8:I10)</f>
        <v>96</v>
      </c>
      <c r="J7" s="48">
        <f>SUM(J8:J10)</f>
        <v>3.56</v>
      </c>
    </row>
    <row r="8" s="3" customFormat="true" ht="48" customHeight="true" spans="1:10">
      <c r="A8" s="16" t="s">
        <v>18</v>
      </c>
      <c r="B8" s="48">
        <f>C8+D8</f>
        <v>665.64</v>
      </c>
      <c r="C8" s="49">
        <v>657</v>
      </c>
      <c r="D8" s="49">
        <v>8.64</v>
      </c>
      <c r="E8" s="48">
        <f>F8+G8</f>
        <v>607.78</v>
      </c>
      <c r="F8" s="53">
        <v>600</v>
      </c>
      <c r="G8" s="49">
        <v>7.78</v>
      </c>
      <c r="H8" s="52">
        <f>B8-E8</f>
        <v>57.86</v>
      </c>
      <c r="I8" s="49">
        <v>57</v>
      </c>
      <c r="J8" s="49">
        <v>0.86</v>
      </c>
    </row>
    <row r="9" s="3" customFormat="true" ht="48" customHeight="true" spans="1:10">
      <c r="A9" s="16" t="s">
        <v>19</v>
      </c>
      <c r="B9" s="48">
        <f>C9+D9</f>
        <v>192</v>
      </c>
      <c r="C9" s="49">
        <v>192</v>
      </c>
      <c r="D9" s="49"/>
      <c r="E9" s="48">
        <f>F9+G9</f>
        <v>153</v>
      </c>
      <c r="F9" s="53">
        <v>153</v>
      </c>
      <c r="G9" s="53"/>
      <c r="H9" s="52">
        <f>B9-E9</f>
        <v>39</v>
      </c>
      <c r="I9" s="49">
        <v>39</v>
      </c>
      <c r="J9" s="49"/>
    </row>
    <row r="10" s="3" customFormat="true" ht="48" customHeight="true" spans="1:10">
      <c r="A10" s="18" t="s">
        <v>20</v>
      </c>
      <c r="B10" s="48">
        <f>C10+D10</f>
        <v>27</v>
      </c>
      <c r="C10" s="49"/>
      <c r="D10" s="50">
        <v>27</v>
      </c>
      <c r="E10" s="48">
        <f>F10+G10</f>
        <v>24.3</v>
      </c>
      <c r="F10" s="49"/>
      <c r="G10" s="49">
        <v>24.3</v>
      </c>
      <c r="H10" s="52">
        <f>B10-E10</f>
        <v>2.7</v>
      </c>
      <c r="I10" s="49"/>
      <c r="J10" s="49">
        <v>2.7</v>
      </c>
    </row>
  </sheetData>
  <mergeCells count="8">
    <mergeCell ref="A2:J2"/>
    <mergeCell ref="B4:D4"/>
    <mergeCell ref="E4:G4"/>
    <mergeCell ref="H4:J4"/>
    <mergeCell ref="A4:A6"/>
    <mergeCell ref="B5:B6"/>
    <mergeCell ref="E5:E6"/>
    <mergeCell ref="H5:H6"/>
  </mergeCells>
  <conditionalFormatting sqref="A8:A9">
    <cfRule type="duplicateValues" dxfId="0" priority="1"/>
  </conditionalFormatting>
  <pageMargins left="0.708333333333333" right="0.511805555555556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K4" sqref="K4"/>
    </sheetView>
  </sheetViews>
  <sheetFormatPr defaultColWidth="9" defaultRowHeight="14.25"/>
  <cols>
    <col min="1" max="1" width="24.375" customWidth="true"/>
    <col min="2" max="2" width="12.25" customWidth="true"/>
    <col min="3" max="3" width="10.625" customWidth="true"/>
    <col min="4" max="4" width="15.625" customWidth="true"/>
    <col min="5" max="5" width="18.375" customWidth="true"/>
    <col min="6" max="6" width="19.8333333333333" customWidth="true"/>
    <col min="7" max="7" width="15.125" customWidth="true"/>
  </cols>
  <sheetData>
    <row r="1" ht="30" customHeight="true" spans="1:1">
      <c r="A1" s="4" t="s">
        <v>21</v>
      </c>
    </row>
    <row r="2" ht="62" customHeight="true" spans="1:7">
      <c r="A2" s="23" t="s">
        <v>22</v>
      </c>
      <c r="B2" s="23"/>
      <c r="C2" s="23"/>
      <c r="D2" s="23"/>
      <c r="E2" s="23"/>
      <c r="F2" s="23"/>
      <c r="G2" s="23"/>
    </row>
    <row r="3" s="3" customFormat="true" ht="38" customHeight="true" spans="1:7">
      <c r="A3" s="24"/>
      <c r="B3" s="24"/>
      <c r="C3" s="24"/>
      <c r="D3" s="24"/>
      <c r="E3" s="24"/>
      <c r="F3" s="37" t="s">
        <v>23</v>
      </c>
      <c r="G3" s="24"/>
    </row>
    <row r="4" s="3" customFormat="true" ht="29" customHeight="true" spans="1:7">
      <c r="A4" s="25" t="s">
        <v>24</v>
      </c>
      <c r="B4" s="26" t="s">
        <v>25</v>
      </c>
      <c r="C4" s="27"/>
      <c r="D4" s="27"/>
      <c r="E4" s="38"/>
      <c r="F4" s="12" t="s">
        <v>26</v>
      </c>
      <c r="G4" s="12" t="s">
        <v>27</v>
      </c>
    </row>
    <row r="5" s="3" customFormat="true" ht="42" customHeight="true" spans="1:7">
      <c r="A5" s="28"/>
      <c r="B5" s="6" t="s">
        <v>28</v>
      </c>
      <c r="C5" s="6" t="s">
        <v>29</v>
      </c>
      <c r="D5" s="6" t="s">
        <v>30</v>
      </c>
      <c r="E5" s="12" t="s">
        <v>31</v>
      </c>
      <c r="F5" s="12"/>
      <c r="G5" s="13"/>
    </row>
    <row r="6" s="3" customFormat="true" ht="31" customHeight="true" spans="1:7">
      <c r="A6" s="29" t="s">
        <v>32</v>
      </c>
      <c r="B6" s="30" t="s">
        <v>33</v>
      </c>
      <c r="C6" s="31" t="s">
        <v>34</v>
      </c>
      <c r="D6" s="32" t="s">
        <v>35</v>
      </c>
      <c r="E6" s="39" t="s">
        <v>36</v>
      </c>
      <c r="F6" s="39" t="s">
        <v>37</v>
      </c>
      <c r="G6" s="39" t="s">
        <v>38</v>
      </c>
    </row>
    <row r="7" s="21" customFormat="true" ht="31" customHeight="true" spans="1:9">
      <c r="A7" s="33" t="s">
        <v>17</v>
      </c>
      <c r="B7" s="34">
        <f t="shared" ref="B7:G7" si="0">SUM(B8:B9)</f>
        <v>84</v>
      </c>
      <c r="C7" s="34">
        <f t="shared" si="0"/>
        <v>96</v>
      </c>
      <c r="D7" s="34">
        <f t="shared" si="0"/>
        <v>103</v>
      </c>
      <c r="E7" s="40">
        <f t="shared" si="0"/>
        <v>849</v>
      </c>
      <c r="F7" s="41">
        <f t="shared" si="0"/>
        <v>753</v>
      </c>
      <c r="G7" s="41">
        <f t="shared" si="0"/>
        <v>96</v>
      </c>
      <c r="H7" s="22"/>
      <c r="I7" s="22"/>
    </row>
    <row r="8" s="22" customFormat="true" ht="31" customHeight="true" spans="1:7">
      <c r="A8" s="16" t="s">
        <v>18</v>
      </c>
      <c r="B8" s="35">
        <v>61</v>
      </c>
      <c r="C8" s="35">
        <v>81</v>
      </c>
      <c r="D8" s="36">
        <v>77</v>
      </c>
      <c r="E8" s="42">
        <f>(B8+C8+D8)*3</f>
        <v>657</v>
      </c>
      <c r="F8" s="43">
        <v>600</v>
      </c>
      <c r="G8" s="43">
        <f>E8-F8</f>
        <v>57</v>
      </c>
    </row>
    <row r="9" s="22" customFormat="true" ht="31" customHeight="true" spans="1:7">
      <c r="A9" s="16" t="s">
        <v>19</v>
      </c>
      <c r="B9" s="35">
        <v>23</v>
      </c>
      <c r="C9" s="35">
        <v>15</v>
      </c>
      <c r="D9" s="36">
        <v>26</v>
      </c>
      <c r="E9" s="42">
        <f>(B9+C9+D9)*3</f>
        <v>192</v>
      </c>
      <c r="F9" s="43">
        <v>153</v>
      </c>
      <c r="G9" s="43">
        <f>E9-F9</f>
        <v>39</v>
      </c>
    </row>
  </sheetData>
  <mergeCells count="5">
    <mergeCell ref="A2:G2"/>
    <mergeCell ref="B4:E4"/>
    <mergeCell ref="A4:A5"/>
    <mergeCell ref="F4:F5"/>
    <mergeCell ref="G4:G5"/>
  </mergeCells>
  <conditionalFormatting sqref="A7:A9">
    <cfRule type="duplicateValues" dxfId="0" priority="1"/>
  </conditionalFormatting>
  <conditionalFormatting sqref="A2:A4 A6">
    <cfRule type="duplicateValues" dxfId="0" priority="2"/>
  </conditionalFormatting>
  <pageMargins left="1.02361111111111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M2" sqref="M2"/>
    </sheetView>
  </sheetViews>
  <sheetFormatPr defaultColWidth="9" defaultRowHeight="14.25"/>
  <cols>
    <col min="1" max="1" width="21.625" customWidth="true"/>
    <col min="2" max="2" width="13.3583333333333" customWidth="true"/>
    <col min="3" max="3" width="11.75" customWidth="true"/>
    <col min="4" max="4" width="12.4833333333333" customWidth="true"/>
    <col min="5" max="5" width="12.875" customWidth="true"/>
    <col min="6" max="6" width="10.9083333333333" customWidth="true"/>
    <col min="7" max="7" width="12.3083333333333" customWidth="true"/>
    <col min="8" max="8" width="12.575" customWidth="true"/>
    <col min="9" max="9" width="12.85" customWidth="true"/>
  </cols>
  <sheetData>
    <row r="1" ht="26" customHeight="true" spans="1:1">
      <c r="A1" s="4" t="s">
        <v>39</v>
      </c>
    </row>
    <row r="2" s="1" customFormat="true" ht="78" customHeight="true" spans="1:9">
      <c r="A2" s="5" t="s">
        <v>40</v>
      </c>
      <c r="B2" s="5"/>
      <c r="C2" s="5"/>
      <c r="D2" s="5"/>
      <c r="E2" s="5"/>
      <c r="F2" s="5"/>
      <c r="G2" s="5"/>
      <c r="H2" s="5"/>
      <c r="I2" s="5"/>
    </row>
    <row r="3" s="2" customFormat="true" ht="25" customHeight="true" spans="1:9">
      <c r="A3" s="6" t="s">
        <v>3</v>
      </c>
      <c r="B3" s="7" t="s">
        <v>41</v>
      </c>
      <c r="C3" s="8"/>
      <c r="D3" s="8"/>
      <c r="E3" s="8"/>
      <c r="F3" s="8"/>
      <c r="G3" s="8"/>
      <c r="H3" s="19" t="s">
        <v>42</v>
      </c>
      <c r="I3" s="19" t="s">
        <v>43</v>
      </c>
    </row>
    <row r="4" s="2" customFormat="true" ht="25" customHeight="true" spans="1:9">
      <c r="A4" s="9"/>
      <c r="B4" s="10" t="s">
        <v>44</v>
      </c>
      <c r="C4" s="11"/>
      <c r="D4" s="10" t="s">
        <v>45</v>
      </c>
      <c r="E4" s="11"/>
      <c r="F4" s="9" t="s">
        <v>46</v>
      </c>
      <c r="G4" s="12" t="s">
        <v>47</v>
      </c>
      <c r="H4" s="19"/>
      <c r="I4" s="19"/>
    </row>
    <row r="5" s="2" customFormat="true" ht="39" customHeight="true" spans="1:9">
      <c r="A5" s="9"/>
      <c r="B5" s="12" t="s">
        <v>48</v>
      </c>
      <c r="C5" s="12" t="s">
        <v>49</v>
      </c>
      <c r="D5" s="12" t="s">
        <v>48</v>
      </c>
      <c r="E5" s="12" t="s">
        <v>49</v>
      </c>
      <c r="F5" s="9"/>
      <c r="G5" s="13"/>
      <c r="H5" s="19"/>
      <c r="I5" s="19"/>
    </row>
    <row r="6" s="2" customFormat="true" ht="45" customHeight="true" spans="1:9">
      <c r="A6" s="9" t="s">
        <v>32</v>
      </c>
      <c r="B6" s="9" t="s">
        <v>33</v>
      </c>
      <c r="C6" s="13" t="s">
        <v>50</v>
      </c>
      <c r="D6" s="9" t="s">
        <v>35</v>
      </c>
      <c r="E6" s="13" t="s">
        <v>51</v>
      </c>
      <c r="F6" s="13" t="s">
        <v>52</v>
      </c>
      <c r="G6" s="13" t="s">
        <v>53</v>
      </c>
      <c r="H6" s="20" t="s">
        <v>54</v>
      </c>
      <c r="I6" s="20" t="s">
        <v>55</v>
      </c>
    </row>
    <row r="7" s="2" customFormat="true" ht="45" customHeight="true" spans="1:11">
      <c r="A7" s="14" t="s">
        <v>17</v>
      </c>
      <c r="B7" s="15">
        <v>18</v>
      </c>
      <c r="C7" s="15">
        <f>ROUND(B7*1.5,2)</f>
        <v>27</v>
      </c>
      <c r="D7" s="15">
        <v>8</v>
      </c>
      <c r="E7" s="13">
        <f>ROUND(D7*0.012*90,2)</f>
        <v>8.64</v>
      </c>
      <c r="F7" s="9">
        <f>B7+D7</f>
        <v>26</v>
      </c>
      <c r="G7" s="13">
        <f>C7+E7</f>
        <v>35.64</v>
      </c>
      <c r="H7" s="20">
        <v>32.08</v>
      </c>
      <c r="I7" s="20">
        <f>G7-H7</f>
        <v>3.56</v>
      </c>
      <c r="J7" s="21"/>
      <c r="K7" s="21"/>
    </row>
    <row r="8" s="3" customFormat="true" ht="45" customHeight="true" spans="1:9">
      <c r="A8" s="16" t="s">
        <v>18</v>
      </c>
      <c r="B8" s="17">
        <v>0</v>
      </c>
      <c r="C8" s="17">
        <v>0</v>
      </c>
      <c r="D8" s="15">
        <v>8</v>
      </c>
      <c r="E8" s="13">
        <f>ROUND(D8*0.012*90,2)</f>
        <v>8.64</v>
      </c>
      <c r="F8" s="17">
        <f>B8+D8</f>
        <v>8</v>
      </c>
      <c r="G8" s="17">
        <f>C8+E8</f>
        <v>8.64</v>
      </c>
      <c r="H8" s="17">
        <v>7.78</v>
      </c>
      <c r="I8" s="20">
        <f>G8-H8</f>
        <v>0.86</v>
      </c>
    </row>
    <row r="9" s="3" customFormat="true" ht="45" customHeight="true" spans="1:9">
      <c r="A9" s="18" t="s">
        <v>20</v>
      </c>
      <c r="B9" s="15">
        <v>18</v>
      </c>
      <c r="C9" s="15">
        <f>ROUND(B9*1.5,2)</f>
        <v>27</v>
      </c>
      <c r="D9" s="17">
        <v>0</v>
      </c>
      <c r="E9" s="17">
        <v>0</v>
      </c>
      <c r="F9" s="17">
        <f>B9+D9</f>
        <v>18</v>
      </c>
      <c r="G9" s="17">
        <f>C9+E9</f>
        <v>27</v>
      </c>
      <c r="H9" s="17">
        <v>24.3</v>
      </c>
      <c r="I9" s="20">
        <f>G9-H9</f>
        <v>2.7</v>
      </c>
    </row>
  </sheetData>
  <mergeCells count="9">
    <mergeCell ref="A2:I2"/>
    <mergeCell ref="B3:G3"/>
    <mergeCell ref="B4:C4"/>
    <mergeCell ref="D4:E4"/>
    <mergeCell ref="A3:A5"/>
    <mergeCell ref="F4:F5"/>
    <mergeCell ref="G4:G5"/>
    <mergeCell ref="H3:H5"/>
    <mergeCell ref="I3:I5"/>
  </mergeCells>
  <conditionalFormatting sqref="A8">
    <cfRule type="duplicateValues" dxfId="0" priority="1"/>
  </conditionalFormatting>
  <pageMargins left="0.826388888888889" right="0.550694444444444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附件2-1</vt:lpstr>
      <vt:lpstr>附件2-2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李洛淼</dc:creator>
  <cp:lastModifiedBy>sbk-2</cp:lastModifiedBy>
  <dcterms:created xsi:type="dcterms:W3CDTF">2024-06-04T08:57:00Z</dcterms:created>
  <dcterms:modified xsi:type="dcterms:W3CDTF">2024-06-12T10:44:14Z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1DD6D199A2584733B43FAC1A0584A0FD</vt:lpwstr>
  </property>
  <property fmtid="{D5CDD505-2E9C-101B-9397-08002B2CF9AE}" pid="3" name="KSOProductBuildVer">
    <vt:lpwstr>2052-11.8.2.10489</vt:lpwstr>
  </property>
</Properties>
</file>