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资金明细" sheetId="4" state="hidden" r:id="rId2"/>
    <sheet name="评审中发现的问题（此表不打印）" sheetId="12" state="hidden" r:id="rId3"/>
    <sheet name="设备投入明细（旧表）" sheetId="14" state="hidden" r:id="rId4"/>
    <sheet name="设备投入明细 (旧表)" sheetId="15" state="hidden" r:id="rId5"/>
    <sheet name="设备投入明细表（旧）" sheetId="17" state="hidden" r:id="rId6"/>
    <sheet name="审核后设备投入明细表（11.29" sheetId="18" state="hidden" r:id="rId7"/>
  </sheets>
  <definedNames>
    <definedName name="_xlnm._FilterDatabase" localSheetId="3" hidden="1">'设备投入明细（旧表）'!$A$3:$AI$226</definedName>
    <definedName name="_xlnm._FilterDatabase" localSheetId="4" hidden="1">'设备投入明细 (旧表)'!$A$1:$AH$215</definedName>
    <definedName name="_xlnm._FilterDatabase" localSheetId="5" hidden="1">'设备投入明细表（旧）'!$A$3:$W$176</definedName>
    <definedName name="_xlnm._FilterDatabase" localSheetId="6" hidden="1">'审核后设备投入明细表（11.29'!$A$3:$Y$147</definedName>
    <definedName name="_xlnm.Print_Area" localSheetId="2">'评审中发现的问题（此表不打印）'!$A$1:$D$10</definedName>
    <definedName name="OLE_LINK1" localSheetId="3">'设备投入明细（旧表）'!#REF!</definedName>
    <definedName name="_xlnm.Print_Area" localSheetId="3">'设备投入明细（旧表）'!$A$1:$Y$226</definedName>
    <definedName name="OLE_LINK1" localSheetId="4">'设备投入明细 (旧表)'!#REF!</definedName>
    <definedName name="_xlnm.Print_Area" localSheetId="4">'设备投入明细 (旧表)'!$A$1:$Y$215</definedName>
    <definedName name="OLE_LINK1" localSheetId="5">#REF!</definedName>
    <definedName name="_xlnm.Print_Area" localSheetId="5">'设备投入明细表（旧）'!$A$1:$X$176</definedName>
    <definedName name="_xlnm.Print_Titles" localSheetId="5">'设备投入明细表（旧）'!$3:$3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<sst xmlns="http://schemas.openxmlformats.org/spreadsheetml/2006/main" count="5307" uniqueCount="977">
  <si>
    <t>附件</t>
  </si>
  <si>
    <t>电子信息制造业重点发展方向重大投资项目评审汇总表</t>
  </si>
  <si>
    <t>序号</t>
  </si>
  <si>
    <t>申请单位</t>
  </si>
  <si>
    <t>申报方向</t>
  </si>
  <si>
    <t>项目名称</t>
  </si>
  <si>
    <t>申请金额（万元）</t>
  </si>
  <si>
    <t>核定金额（万元）</t>
  </si>
  <si>
    <t>广东韶华科技有限公司</t>
  </si>
  <si>
    <t>竣工投产奖励</t>
  </si>
  <si>
    <t>按期竣工投产奖励</t>
  </si>
  <si>
    <t>当年产值达到6000万元奖励</t>
  </si>
  <si>
    <t>人才引进</t>
  </si>
  <si>
    <t>人才引进及用工补贴项目</t>
  </si>
  <si>
    <t>用工补贴</t>
  </si>
  <si>
    <t>设备采购补贴</t>
  </si>
  <si>
    <t>设备采购补贴项目</t>
  </si>
  <si>
    <t>合计</t>
  </si>
  <si>
    <t>附表3</t>
  </si>
  <si>
    <t>中央财政2023年外经贸发展专项资金（茧丝绸产业发展事项）资金支出明细表</t>
  </si>
  <si>
    <t>单位名称</t>
  </si>
  <si>
    <t>发票内容</t>
  </si>
  <si>
    <t>发票号码</t>
  </si>
  <si>
    <t>发票日期</t>
  </si>
  <si>
    <t>发票金额</t>
  </si>
  <si>
    <t>调减金额</t>
  </si>
  <si>
    <t>核定金额</t>
  </si>
  <si>
    <t>备注</t>
  </si>
  <si>
    <t>翁源县至好蚕桑专业合作社</t>
  </si>
  <si>
    <t>桑苗</t>
  </si>
  <si>
    <t>有机肥、复合肥</t>
  </si>
  <si>
    <t>水管材料</t>
  </si>
  <si>
    <t>01908628-31</t>
  </si>
  <si>
    <t>电线及配件</t>
  </si>
  <si>
    <t>翁源县江尾镇自贵家庭农场</t>
  </si>
  <si>
    <t>尿素、复合肥、钾肥</t>
  </si>
  <si>
    <t>翁源县信达蚕业科技有限公司</t>
  </si>
  <si>
    <t>01745945</t>
  </si>
  <si>
    <t>广东信达茧丝绸集团股份有限公司</t>
  </si>
  <si>
    <t>玻璃棉毡</t>
  </si>
  <si>
    <t>尿素、高塔肥</t>
  </si>
  <si>
    <t>翁源县家宝蚕业有限公司</t>
  </si>
  <si>
    <t>树脂瓦墨绿色钢材</t>
  </si>
  <si>
    <t>水管及配件等</t>
  </si>
  <si>
    <t>电杆、电线</t>
  </si>
  <si>
    <t>铜线、铝线、电缆线、开关等</t>
  </si>
  <si>
    <t>工程服务（刷地坪漆）</t>
  </si>
  <si>
    <t>土方平整</t>
  </si>
  <si>
    <t>有机肥、尿素</t>
  </si>
  <si>
    <t>勘察费</t>
  </si>
  <si>
    <t>环评费</t>
  </si>
  <si>
    <t>使用林地可行性报告编制费</t>
  </si>
  <si>
    <t>’08041751</t>
  </si>
  <si>
    <t>土地测量费</t>
  </si>
  <si>
    <t>厂房设计费</t>
  </si>
  <si>
    <t>49434927-32</t>
  </si>
  <si>
    <t>审核问题汇总</t>
  </si>
  <si>
    <t>申报项目</t>
  </si>
  <si>
    <t>发现问题</t>
  </si>
  <si>
    <t>（1）申报日期为2023年6月10日，资料提供中要求统计部门出具的固定投资纳统证明（含截止申报日期最近一个月累计的入统投资额）、产值纳统计证明（含截止申报期最近一个月的累计入统的产值额）；按申报日期应提供2023年5月证明</t>
  </si>
  <si>
    <t>（2）增值税申报表未加盖单位公章</t>
  </si>
  <si>
    <t>（3）申报项目情况截至申报期最近1个月加盖单位公章 (或财务专用章)的《利润表》复印件；按申报日期应提供2023年5月证明，复印件未加盖单位公章</t>
  </si>
  <si>
    <t>(4）设备投入明细表个别资料不齐，详见设备投入明细备注信息</t>
  </si>
  <si>
    <t>（1）人才引进人员：19王江学历应为本科；20黄聚宏学历证书模糊；27王保强学历应为专科；</t>
  </si>
  <si>
    <t>（2）用工补贴人员：①入职时间填写有误人员序号：3、4、42、50、55、247-252、281-296；②身份证模糊不清人员序号：111-113；③人员序号132马国栋缺劳动合同；④人员序号294骆杰缺人员身份证</t>
  </si>
  <si>
    <t>（3）人才引进及用工补贴人员明细表社保缴纳时长都未填写</t>
  </si>
  <si>
    <t>新购买生产设备投入明细表</t>
  </si>
  <si>
    <t xml:space="preserve">             企业名称（盖章）：广东韶华科技有限公司</t>
  </si>
  <si>
    <t>备案证日期：2021/11-2023/12</t>
  </si>
  <si>
    <t>投入类别</t>
  </si>
  <si>
    <t>名称</t>
  </si>
  <si>
    <t>规格/型号</t>
  </si>
  <si>
    <t>数量</t>
  </si>
  <si>
    <r>
      <rPr>
        <b/>
        <sz val="12"/>
        <color theme="1"/>
        <rFont val="宋体"/>
        <charset val="134"/>
        <scheme val="major"/>
      </rPr>
      <t>合同金额</t>
    </r>
    <r>
      <rPr>
        <b/>
        <sz val="12"/>
        <color rgb="FFFF0000"/>
        <rFont val="宋体"/>
        <charset val="134"/>
        <scheme val="major"/>
      </rPr>
      <t>（含税）</t>
    </r>
  </si>
  <si>
    <t>支出金额合计（含税，万元）</t>
  </si>
  <si>
    <t>收款单位</t>
  </si>
  <si>
    <t>资产入账时间（年/月/日）</t>
  </si>
  <si>
    <t>资产入账记账凭证号</t>
  </si>
  <si>
    <t>发票金额（含税，万元）</t>
  </si>
  <si>
    <t>支出金额（含税，万元）</t>
  </si>
  <si>
    <t>付款记账凭证号</t>
  </si>
  <si>
    <t>是否银行转账 （是/否）</t>
  </si>
  <si>
    <t>银行转账时间  （年/月/日）</t>
  </si>
  <si>
    <t>合同/协议编号</t>
  </si>
  <si>
    <t>合同/协议日期 （年/月/日）</t>
  </si>
  <si>
    <t>新旧程度</t>
  </si>
  <si>
    <t>是否关联企业购入</t>
  </si>
  <si>
    <t>发票不含税</t>
  </si>
  <si>
    <t>税率</t>
  </si>
  <si>
    <t>设备</t>
  </si>
  <si>
    <t>氨分解装置、氢氮混合机、纯化装置</t>
  </si>
  <si>
    <t>CYPQ/FC-100、CYPQ-100Z、CYN2-300Z</t>
  </si>
  <si>
    <t>苏州晟宇气体设备有限公司</t>
  </si>
  <si>
    <t>记-0141</t>
  </si>
  <si>
    <t>21946007-21946028</t>
  </si>
  <si>
    <t>记-0016</t>
  </si>
  <si>
    <t>是</t>
  </si>
  <si>
    <t>SHKJ-220012</t>
  </si>
  <si>
    <t>新</t>
  </si>
  <si>
    <t>不存在</t>
  </si>
  <si>
    <t>发票日期有误</t>
  </si>
  <si>
    <t>记-0036</t>
  </si>
  <si>
    <t>否</t>
  </si>
  <si>
    <t>记-15</t>
  </si>
  <si>
    <t>无油离心机、无油变频螺杆机、高压固态软启动柜</t>
  </si>
  <si>
    <t>ZH800-8、ZH1120-8、ZR500VSD-8.6、GZRQ-100/10-S</t>
  </si>
  <si>
    <t>甘肃艾瑞利富机械设备有限公司</t>
  </si>
  <si>
    <t>记-0140</t>
  </si>
  <si>
    <t>02282798-805、02282807-809、03690400-431</t>
  </si>
  <si>
    <t>付0003</t>
  </si>
  <si>
    <t>SHKJ-220013</t>
  </si>
  <si>
    <t>转0046</t>
  </si>
  <si>
    <t>转0055</t>
  </si>
  <si>
    <t>微油螺杆真空泵、真空罐</t>
  </si>
  <si>
    <t>PA1900VSD+,水冷型、5m³/-1kg</t>
  </si>
  <si>
    <t>湖南奔球机电设备有限公司</t>
  </si>
  <si>
    <t>记-0136-138</t>
  </si>
  <si>
    <t>08866811-6818、08866799-6810、08866820、08866834-6837</t>
  </si>
  <si>
    <t>2022/10/9-2022/11/5</t>
  </si>
  <si>
    <t>记-0005</t>
  </si>
  <si>
    <t>SHKJ-220014</t>
  </si>
  <si>
    <t>记-0038</t>
  </si>
  <si>
    <t>记-148</t>
  </si>
  <si>
    <t>低温冷冻水泵、中温冷冻水泵、低温冷却水泵、中温冷却水泵、热水泵、空压机循环水泵、变频控制柜</t>
  </si>
  <si>
    <t>LS300-200-450A、LS250-200-381B、LS300-250-381B、LS300-250-381B、LF60123G、380V 50HZ</t>
  </si>
  <si>
    <t>无锡上禾自动化设备有限公司</t>
  </si>
  <si>
    <t>记-0135</t>
  </si>
  <si>
    <t>41077099-7102、41077118-7129、41077116-7117、41077103-7115</t>
  </si>
  <si>
    <t>付0004</t>
  </si>
  <si>
    <t>SHKJ-220015</t>
  </si>
  <si>
    <t>转0049</t>
  </si>
  <si>
    <t>转0056</t>
  </si>
  <si>
    <t>吸附式制氮机</t>
  </si>
  <si>
    <t>FD-330-49</t>
  </si>
  <si>
    <t>江苏苏净集团有限公司</t>
  </si>
  <si>
    <t>记-0134</t>
  </si>
  <si>
    <t>00767459</t>
  </si>
  <si>
    <t>记-0014</t>
  </si>
  <si>
    <t>SHKJ-220016</t>
  </si>
  <si>
    <t>记-0032</t>
  </si>
  <si>
    <t>记-304</t>
  </si>
  <si>
    <t>方形横流冷却塔</t>
  </si>
  <si>
    <t>LCP-5375FS-P-C2</t>
  </si>
  <si>
    <t>陕西辉瑞工业科技有限公司</t>
  </si>
  <si>
    <t>记-0133</t>
  </si>
  <si>
    <t>03872973-03872992</t>
  </si>
  <si>
    <t>付0015</t>
  </si>
  <si>
    <t>SHKJ-220017</t>
  </si>
  <si>
    <t>转0051</t>
  </si>
  <si>
    <t>转账54</t>
  </si>
  <si>
    <t>低温离心式冷水机组、中温离心式全热回收机组、高压固态软启动柜</t>
  </si>
  <si>
    <t>SXB1300J10、SXB1300HJ10、10KV,启动电流3.5倍</t>
  </si>
  <si>
    <t>陕西盾安空调设备安装有限公司</t>
  </si>
  <si>
    <t>记-0131-132</t>
  </si>
  <si>
    <t>01603808-3846、01603847-01603851、08332810-2833</t>
  </si>
  <si>
    <t>2022/9/13、2022/11/7</t>
  </si>
  <si>
    <t>付0002</t>
  </si>
  <si>
    <t>SHKJ-220018</t>
  </si>
  <si>
    <t>发票金额724.5</t>
  </si>
  <si>
    <t>转0035</t>
  </si>
  <si>
    <t>无846号发票</t>
  </si>
  <si>
    <t>转0064</t>
  </si>
  <si>
    <t>零气耗压缩热再生吸附式干燥机</t>
  </si>
  <si>
    <t>SDXY-250I、SDXY-100I、SDXY-200I</t>
  </si>
  <si>
    <t>杭州山立净化设备股份有限公司</t>
  </si>
  <si>
    <t>记-0139</t>
  </si>
  <si>
    <t>29485107-5109</t>
  </si>
  <si>
    <t>付0012</t>
  </si>
  <si>
    <t>SHKJ-220025</t>
  </si>
  <si>
    <t>转0033</t>
  </si>
  <si>
    <t>记-145</t>
  </si>
  <si>
    <t>设备、技术服务</t>
  </si>
  <si>
    <t>广东炬邦热能设备有限公司</t>
  </si>
  <si>
    <t>记-216</t>
  </si>
  <si>
    <t>23442000000032900000</t>
  </si>
  <si>
    <t>记-0006</t>
  </si>
  <si>
    <t>SHKJ-220026</t>
  </si>
  <si>
    <t>发票号码有误</t>
  </si>
  <si>
    <t>记-0037</t>
  </si>
  <si>
    <t>23442000000032942693</t>
  </si>
  <si>
    <t>记-0061</t>
  </si>
  <si>
    <t>记-151</t>
  </si>
  <si>
    <t>变压器3*34.66=103.98</t>
  </si>
  <si>
    <t>甘肃丝路陇电电力科技有限公司</t>
  </si>
  <si>
    <t>记-74</t>
  </si>
  <si>
    <t>00912409-2414、00756243-45、00756249</t>
  </si>
  <si>
    <t>2022/9/6、9/9、2023/2/2、2/8</t>
  </si>
  <si>
    <t>记-0011</t>
  </si>
  <si>
    <t>SHKJ-220021</t>
  </si>
  <si>
    <t>签约日期有误</t>
  </si>
  <si>
    <t>记-0074</t>
  </si>
  <si>
    <t>记-0065</t>
  </si>
  <si>
    <t>高低压柜、计量柜、母线槽、箱变、直流屏981</t>
  </si>
  <si>
    <t>广东林发电力实业有限公司</t>
  </si>
  <si>
    <t>记-73</t>
  </si>
  <si>
    <t>23691300-1302、32442371-2372、23442000000022493787</t>
  </si>
  <si>
    <t>2022/9/22、2023/2/6、2023/3/2</t>
  </si>
  <si>
    <t>SHKJ-220022</t>
  </si>
  <si>
    <t>缺少设备发票</t>
  </si>
  <si>
    <t>记-0013</t>
  </si>
  <si>
    <t>记-0045</t>
  </si>
  <si>
    <t>记-0020</t>
  </si>
  <si>
    <t>记-0018</t>
  </si>
  <si>
    <t>纯水处理系统一期</t>
  </si>
  <si>
    <t>浙江东洋环境科技有限公司</t>
  </si>
  <si>
    <t>记-0114</t>
  </si>
  <si>
    <t>07623564-3567</t>
  </si>
  <si>
    <t>付0011</t>
  </si>
  <si>
    <t>SHKJ-220069</t>
  </si>
  <si>
    <t>转0019</t>
  </si>
  <si>
    <t>记-14</t>
  </si>
  <si>
    <t>纯水机回水处理系统二期</t>
  </si>
  <si>
    <t>记-0113</t>
  </si>
  <si>
    <t>07860677-0681</t>
  </si>
  <si>
    <t>SHKJ-220072</t>
  </si>
  <si>
    <t>合同编号有误;发票金额525万</t>
  </si>
  <si>
    <t>GC/KJ220629</t>
  </si>
  <si>
    <t>转账51</t>
  </si>
  <si>
    <t>废水处理系统</t>
  </si>
  <si>
    <t>湖南航天凯天水务有限公司</t>
  </si>
  <si>
    <t>记-0112</t>
  </si>
  <si>
    <t>04812546、08904073</t>
  </si>
  <si>
    <t>2022/7/27、2022/9/21</t>
  </si>
  <si>
    <t>付0008</t>
  </si>
  <si>
    <t>SHKJ-220073</t>
  </si>
  <si>
    <t>转0058/59</t>
  </si>
  <si>
    <t>直流EC风机过滤（FFU）机组（套）</t>
  </si>
  <si>
    <t>苏州英德尔室内空气技术有限公司</t>
  </si>
  <si>
    <t>记-0111</t>
  </si>
  <si>
    <t>82038893-8901</t>
  </si>
  <si>
    <t>付0068</t>
  </si>
  <si>
    <t>SHKJ-220053</t>
  </si>
  <si>
    <t>转0020</t>
  </si>
  <si>
    <t>转0062</t>
  </si>
  <si>
    <t>记-150</t>
  </si>
  <si>
    <t>焊线机</t>
  </si>
  <si>
    <t>FB-e20α</t>
  </si>
  <si>
    <t>深圳市华尚半导体科技有限公司</t>
  </si>
  <si>
    <t>记-0090</t>
  </si>
  <si>
    <t>29019613-29019818</t>
  </si>
  <si>
    <t>记-0012</t>
  </si>
  <si>
    <t>SH-S2203001</t>
  </si>
  <si>
    <t>转0067</t>
  </si>
  <si>
    <t>塑封系统</t>
  </si>
  <si>
    <t>FSAM180-4U(SSOP(0.635-D1.40)24-10P)</t>
  </si>
  <si>
    <t>铜陵富仕三佳机器有限公司</t>
  </si>
  <si>
    <t>记-0311</t>
  </si>
  <si>
    <t>11665912-11665921</t>
  </si>
  <si>
    <t>记-0027</t>
  </si>
  <si>
    <t>SH-S2203002</t>
  </si>
  <si>
    <t>记-0063</t>
  </si>
  <si>
    <t>记-180</t>
  </si>
  <si>
    <t>记-240</t>
  </si>
  <si>
    <t>NTAMS180（SOP008-12P）</t>
  </si>
  <si>
    <t>安徽耐科装备科技股份有限公司</t>
  </si>
  <si>
    <t>记-0084</t>
  </si>
  <si>
    <t>11624316、318-328、11851025-027、11851029-1033</t>
  </si>
  <si>
    <t>2022/6/29、2022/8/31</t>
  </si>
  <si>
    <t>付0010</t>
  </si>
  <si>
    <t>SH-S2203003</t>
  </si>
  <si>
    <t>转0057</t>
  </si>
  <si>
    <t>自动切筋成形系统</t>
  </si>
  <si>
    <t>SSOP024（0.635-D1.4）-10P、SOP016-12P、SOP008-12P</t>
  </si>
  <si>
    <t>苏州均华精密机械有限公司</t>
  </si>
  <si>
    <t>记-0086-87</t>
  </si>
  <si>
    <t>81945164-5167、17699769、81945117-5122</t>
  </si>
  <si>
    <t>2022/9/5、2022/8/19</t>
  </si>
  <si>
    <t>付0028</t>
  </si>
  <si>
    <t>SH-S2203004</t>
  </si>
  <si>
    <t>贴片机、印刷机、回流焊炉、SPI检测机</t>
  </si>
  <si>
    <t>SM471PLUS、HM520、DESEN Hito、SER-710N、U1tra</t>
  </si>
  <si>
    <t>深圳市华聚达智能设备有限公司</t>
  </si>
  <si>
    <t>记-0358</t>
  </si>
  <si>
    <t>24227341-24186515</t>
  </si>
  <si>
    <t>2022/11/3、2022/11/4</t>
  </si>
  <si>
    <t>记-0022</t>
  </si>
  <si>
    <t>SH-S2203030</t>
  </si>
  <si>
    <t>7341-7397</t>
  </si>
  <si>
    <t>记-0054</t>
  </si>
  <si>
    <t>记-94</t>
  </si>
  <si>
    <t>399-409</t>
  </si>
  <si>
    <t>记-142</t>
  </si>
  <si>
    <t>外观检查分离一体机</t>
  </si>
  <si>
    <t>V9300</t>
  </si>
  <si>
    <t>东莞伏尔甘自动化设备有限公司</t>
  </si>
  <si>
    <t>记-0316</t>
  </si>
  <si>
    <t>38623227-229、18281766-1777、18281779-783</t>
  </si>
  <si>
    <t>记-0021</t>
  </si>
  <si>
    <t>SH-S2203031</t>
  </si>
  <si>
    <t>发票金额218.448万元</t>
  </si>
  <si>
    <t>6495-6499</t>
  </si>
  <si>
    <t>记-0056</t>
  </si>
  <si>
    <t>6500-6505</t>
  </si>
  <si>
    <t>记-155</t>
  </si>
  <si>
    <t>记-85</t>
  </si>
  <si>
    <t>6507-6513</t>
  </si>
  <si>
    <t>隧道炉</t>
  </si>
  <si>
    <t>V9386-16T4M</t>
  </si>
  <si>
    <t>记-0315</t>
  </si>
  <si>
    <t>38623212-3225</t>
  </si>
  <si>
    <t>付0019</t>
  </si>
  <si>
    <t>SH-S2203033</t>
  </si>
  <si>
    <t>付0086</t>
  </si>
  <si>
    <t>记-0155</t>
  </si>
  <si>
    <t>LED模组外观检测机（AOI）、LED模组光电检测机、LED模组自动维修机</t>
  </si>
  <si>
    <t>MINI-AOI-K2L-RGB、MINI-IBT-K1L、MINI-RE-K1S</t>
  </si>
  <si>
    <t>东莞市盟拓智能科技有限公司</t>
  </si>
  <si>
    <t>记-0356</t>
  </si>
  <si>
    <t>42760526、42760533-0551</t>
  </si>
  <si>
    <t>2022/12/1、2022/12/2</t>
  </si>
  <si>
    <t>付0009</t>
  </si>
  <si>
    <t>SH-S2203037</t>
  </si>
  <si>
    <t>3227-3228</t>
  </si>
  <si>
    <t>LED模组外观检测机、自动传输连线装置</t>
  </si>
  <si>
    <t>MINI-450</t>
  </si>
  <si>
    <t>记-0357</t>
  </si>
  <si>
    <t>28907048-28907055、28907033-7046</t>
  </si>
  <si>
    <t>SH-S2203039</t>
  </si>
  <si>
    <t>1766-1767</t>
  </si>
  <si>
    <t>记-307</t>
  </si>
  <si>
    <t>点胶机</t>
  </si>
  <si>
    <t>OMY6900</t>
  </si>
  <si>
    <t>广东欧美亚智能装备有限公司</t>
  </si>
  <si>
    <t>记-0321</t>
  </si>
  <si>
    <t>37465979-5987</t>
  </si>
  <si>
    <t>付0023</t>
  </si>
  <si>
    <t>SH-S2203028</t>
  </si>
  <si>
    <t>1769-1770</t>
  </si>
  <si>
    <t>付0093</t>
  </si>
  <si>
    <t>等离子清洗系统</t>
  </si>
  <si>
    <t>HTM-6041</t>
  </si>
  <si>
    <t>华天科技（宝鸡）有限公司</t>
  </si>
  <si>
    <t>记-0082</t>
  </si>
  <si>
    <t>12192054</t>
  </si>
  <si>
    <t>付0013</t>
  </si>
  <si>
    <t>SH-S2203024</t>
  </si>
  <si>
    <t>存在</t>
  </si>
  <si>
    <t>1772-1773</t>
  </si>
  <si>
    <t>干燥箱</t>
  </si>
  <si>
    <t>AC-100</t>
  </si>
  <si>
    <t>汉唐高强防潮电子（上海）有限公司</t>
  </si>
  <si>
    <t>记-0340</t>
  </si>
  <si>
    <t>35094843</t>
  </si>
  <si>
    <t>付022</t>
  </si>
  <si>
    <t>SH-F2205014</t>
  </si>
  <si>
    <t>HTM-6052</t>
  </si>
  <si>
    <t>12192055</t>
  </si>
  <si>
    <t>付014</t>
  </si>
  <si>
    <t>SH-S2205017</t>
  </si>
  <si>
    <t>1775-1776</t>
  </si>
  <si>
    <t>转账60</t>
  </si>
  <si>
    <t>镀层测厚仪</t>
  </si>
  <si>
    <t>XDLM 237</t>
  </si>
  <si>
    <t>南通菲希尔测试仪器有限公司</t>
  </si>
  <si>
    <t>记-0318</t>
  </si>
  <si>
    <t>07335363</t>
  </si>
  <si>
    <t>付0016</t>
  </si>
  <si>
    <t>SH-S2203017</t>
  </si>
  <si>
    <t>记-0157</t>
  </si>
  <si>
    <t>真空脱泡机</t>
  </si>
  <si>
    <t>VM2000D</t>
  </si>
  <si>
    <t>绵阳世诺科技有限公司</t>
  </si>
  <si>
    <t>记-0314</t>
  </si>
  <si>
    <t>16351152</t>
  </si>
  <si>
    <t>付0085</t>
  </si>
  <si>
    <t>SH-S2203036</t>
  </si>
  <si>
    <t>1781-82</t>
  </si>
  <si>
    <t>银浆爬胶高度测度显微镜</t>
  </si>
  <si>
    <t>MT-300D-LF</t>
  </si>
  <si>
    <t>苏州胜视电子设备有限公司</t>
  </si>
  <si>
    <t>记-0085</t>
  </si>
  <si>
    <t>24194974-24194975</t>
  </si>
  <si>
    <t>付0025</t>
  </si>
  <si>
    <t>SH-S2203016</t>
  </si>
  <si>
    <t>显微镜</t>
  </si>
  <si>
    <t>SZX16</t>
  </si>
  <si>
    <t>陕西航信科工贸有限公司</t>
  </si>
  <si>
    <t>记-0353</t>
  </si>
  <si>
    <t>13796426-6427</t>
  </si>
  <si>
    <t>付0018</t>
  </si>
  <si>
    <t>SH-S2203011</t>
  </si>
  <si>
    <t>测试显微镜</t>
  </si>
  <si>
    <t>STM7-LFA</t>
  </si>
  <si>
    <t>记-0319</t>
  </si>
  <si>
    <t>18071976-18071979</t>
  </si>
  <si>
    <t>付0022</t>
  </si>
  <si>
    <t>SH-S2203012</t>
  </si>
  <si>
    <t>高加速寿命试验箱</t>
  </si>
  <si>
    <t>PC-422R8</t>
  </si>
  <si>
    <t>西安捷鸿微电子科技有限公司</t>
  </si>
  <si>
    <t>记-0312</t>
  </si>
  <si>
    <t>23739308-9311</t>
  </si>
  <si>
    <t>SH-S2203018</t>
  </si>
  <si>
    <t>SZMN-7045-45倍</t>
  </si>
  <si>
    <t>西安华宏光电科技有限公司</t>
  </si>
  <si>
    <t>记-0351</t>
  </si>
  <si>
    <t>03225171</t>
  </si>
  <si>
    <t>记-0175</t>
  </si>
  <si>
    <t>SH-S2205008</t>
  </si>
  <si>
    <t>记-100</t>
  </si>
  <si>
    <t>高倍显微镜</t>
  </si>
  <si>
    <t>CPJ3015</t>
  </si>
  <si>
    <t>18071966-18071974</t>
  </si>
  <si>
    <t>付0021</t>
  </si>
  <si>
    <t>SH-S2203010</t>
  </si>
  <si>
    <t>发票金额为75.96元</t>
  </si>
  <si>
    <t>记-0164</t>
  </si>
  <si>
    <t>三光检测机</t>
  </si>
  <si>
    <t>OIS1500</t>
  </si>
  <si>
    <t>成都莱普科技股份有限公司</t>
  </si>
  <si>
    <t>记-0317</t>
  </si>
  <si>
    <t>22512000000001035116</t>
  </si>
  <si>
    <t>付0027</t>
  </si>
  <si>
    <t>SH-S2203029</t>
  </si>
  <si>
    <t>记-0161</t>
  </si>
  <si>
    <t>自动配胶机</t>
  </si>
  <si>
    <t>OMY5600C</t>
  </si>
  <si>
    <t>记-0320</t>
  </si>
  <si>
    <t>37465988-5989</t>
  </si>
  <si>
    <t>记-0156</t>
  </si>
  <si>
    <t>SH-S2203015</t>
  </si>
  <si>
    <t>03225172</t>
  </si>
  <si>
    <t>SH-S2205004</t>
  </si>
  <si>
    <t>记-109</t>
  </si>
  <si>
    <t>烘箱</t>
  </si>
  <si>
    <t>HTM-2352</t>
  </si>
  <si>
    <t>记-0083</t>
  </si>
  <si>
    <t>12192057-2058</t>
  </si>
  <si>
    <t>SH-S2203019</t>
  </si>
  <si>
    <t>HTM-2363</t>
  </si>
  <si>
    <t>12192056</t>
  </si>
  <si>
    <t>SH-S2203022</t>
  </si>
  <si>
    <t>氮气柜</t>
  </si>
  <si>
    <t>1300*500*1900</t>
  </si>
  <si>
    <t>记-0349</t>
  </si>
  <si>
    <t>12192059</t>
  </si>
  <si>
    <t>SH-F2206001</t>
  </si>
  <si>
    <t>电阻率测试仪、数据采集器</t>
  </si>
  <si>
    <t>HANNAH I87314、FLUKE2638A/20</t>
  </si>
  <si>
    <t>福芯（成都）科技有限公司</t>
  </si>
  <si>
    <t>记-0354</t>
  </si>
  <si>
    <t>18932782、17248400</t>
  </si>
  <si>
    <t>2022/10/8、2022/11/11</t>
  </si>
  <si>
    <t>记-110</t>
  </si>
  <si>
    <t>SH-S2205010</t>
  </si>
  <si>
    <t>12192060</t>
  </si>
  <si>
    <t>SH-2205009</t>
  </si>
  <si>
    <t>12192061</t>
  </si>
  <si>
    <t>SH-F2205011</t>
  </si>
  <si>
    <t>半自动划片机、半自动硅片清洗机、CO2混合机</t>
  </si>
  <si>
    <t>DAD3350、DCS141/A、DCS141、RCⅡ-2000ACD</t>
  </si>
  <si>
    <t>天水华天科技股份有限公司</t>
  </si>
  <si>
    <t>00955109</t>
  </si>
  <si>
    <t>记-74、记-183-184</t>
  </si>
  <si>
    <t>2023/4/23、2023/04/28</t>
  </si>
  <si>
    <t>SH-S2207003</t>
  </si>
  <si>
    <t>评估</t>
  </si>
  <si>
    <t>重力分选机、测试机</t>
  </si>
  <si>
    <t>SOP8-16L、C3S150、V50、CTA8280</t>
  </si>
  <si>
    <t>00955112</t>
  </si>
  <si>
    <t>SH-S2207007</t>
  </si>
  <si>
    <t>减薄机、贴膜机、绷膜贴片机、划片机、CO2混合机</t>
  </si>
  <si>
    <t>GNX-200B、DR8500Ⅲ、MA2008-BBS、DFD6340、DFD6361、2000LPH</t>
  </si>
  <si>
    <t>00955180、00955177-5179</t>
  </si>
  <si>
    <t>SH-S2207004</t>
  </si>
  <si>
    <t>粘片机</t>
  </si>
  <si>
    <t>AD8312、AD8312/A、AD838、AD838-A</t>
  </si>
  <si>
    <t>00955200-5203、00955205-5206</t>
  </si>
  <si>
    <t>SH-S2207006</t>
  </si>
  <si>
    <t>Connx 、Connx Plus、Iconn ProCu</t>
  </si>
  <si>
    <t>记-0080</t>
  </si>
  <si>
    <t>00955181-5187、00955189-5199</t>
  </si>
  <si>
    <t>SH-S2207005</t>
  </si>
  <si>
    <t>氮气柜、烘箱、电子衡</t>
  </si>
  <si>
    <t>DG-2240-420-770-4</t>
  </si>
  <si>
    <t>01011672</t>
  </si>
  <si>
    <t>SH-S2207009</t>
  </si>
  <si>
    <t>电脑（台式）、电脑（笔记本）</t>
  </si>
  <si>
    <t>戴尔V5502-1605D</t>
  </si>
  <si>
    <t>01011675</t>
  </si>
  <si>
    <t>SH-S2207021</t>
  </si>
  <si>
    <t>划片机、贴膜台、脱料机、抛光机、绷膜环提篮、网筛放置架</t>
  </si>
  <si>
    <t>NDS-1612D、SDS1210</t>
  </si>
  <si>
    <t>01011732</t>
  </si>
  <si>
    <t>SH-S2207015</t>
  </si>
  <si>
    <t>合同金额为1082.72万元</t>
  </si>
  <si>
    <t>编带机、混灯机（半自动）、匀料盆</t>
  </si>
  <si>
    <t>2121、2525、LGA1010</t>
  </si>
  <si>
    <t>01011731</t>
  </si>
  <si>
    <t>SH-S2207017</t>
  </si>
  <si>
    <t>粘片机、全自动排片机</t>
  </si>
  <si>
    <t>AD50、GS100BH、GS100BH-N、GS300</t>
  </si>
  <si>
    <t>01011707-1709</t>
  </si>
  <si>
    <t>SH-S2207010</t>
  </si>
  <si>
    <t>HTM-2331</t>
  </si>
  <si>
    <t>01011673</t>
  </si>
  <si>
    <t>SH-S2207018</t>
  </si>
  <si>
    <t>显微镜、双目实体显微镜</t>
  </si>
  <si>
    <t>BH200M、STM6-LM、NSZ-405</t>
  </si>
  <si>
    <t>01011682</t>
  </si>
  <si>
    <t>SH-S2207022</t>
  </si>
  <si>
    <t>NC-2280-420-1070-4</t>
  </si>
  <si>
    <t>01011681</t>
  </si>
  <si>
    <t>SH-S2207019</t>
  </si>
  <si>
    <t>离子风机</t>
  </si>
  <si>
    <t>AEROSTAT XC</t>
  </si>
  <si>
    <t>01011674</t>
  </si>
  <si>
    <t>SH-S2207020</t>
  </si>
  <si>
    <t>FB-910、FB-e18</t>
  </si>
  <si>
    <t>01011712-1715</t>
  </si>
  <si>
    <t>SH-S2207011</t>
  </si>
  <si>
    <t>HTM-6021</t>
  </si>
  <si>
    <t>01011722-1723</t>
  </si>
  <si>
    <t>SH-S2207012</t>
  </si>
  <si>
    <t>点胶机、自动配胶机</t>
  </si>
  <si>
    <t>FAD9100、OMY-5600C</t>
  </si>
  <si>
    <t>01011718-1720</t>
  </si>
  <si>
    <t>SH-S2207014</t>
  </si>
  <si>
    <t>印刷机、脱泡机、工业除湿机、芯片检测仪、真空包装机</t>
  </si>
  <si>
    <t>GD450</t>
  </si>
  <si>
    <t>01011734-01011735</t>
  </si>
  <si>
    <t>SH-S2207023</t>
  </si>
  <si>
    <t>塑封压机</t>
  </si>
  <si>
    <t>FSTM250-7HS</t>
  </si>
  <si>
    <t>01011724-1728</t>
  </si>
  <si>
    <t>SH-S2207013</t>
  </si>
  <si>
    <t>分光测试机、测试机</t>
  </si>
  <si>
    <t>XSFG2050</t>
  </si>
  <si>
    <t>01011729-1730</t>
  </si>
  <si>
    <t>SH-S2207016</t>
  </si>
  <si>
    <t>LED商显屏</t>
  </si>
  <si>
    <t>/</t>
  </si>
  <si>
    <t>记-0169</t>
  </si>
  <si>
    <t>01011983</t>
  </si>
  <si>
    <t>记-281</t>
  </si>
  <si>
    <t>SH-S2207024</t>
  </si>
  <si>
    <t>Connx 、Iconn</t>
  </si>
  <si>
    <t>华天科技（西安）有限公司</t>
  </si>
  <si>
    <t>记-0081</t>
  </si>
  <si>
    <t>09901730-09901739</t>
  </si>
  <si>
    <t>记-306</t>
  </si>
  <si>
    <t>SH-S2207008</t>
  </si>
  <si>
    <t>HAD300</t>
  </si>
  <si>
    <t>深圳新益昌科技股份有限公司</t>
  </si>
  <si>
    <t>记-0091</t>
  </si>
  <si>
    <t>13896759-6774</t>
  </si>
  <si>
    <t>记-0024</t>
  </si>
  <si>
    <t>SH-S2203009</t>
  </si>
  <si>
    <t>X光测试机</t>
  </si>
  <si>
    <t>X-eye SF160F</t>
  </si>
  <si>
    <t>北京杰兴伟业科技有限公司</t>
  </si>
  <si>
    <t>记-0088</t>
  </si>
  <si>
    <t>17699755-17699764</t>
  </si>
  <si>
    <t>记-108</t>
  </si>
  <si>
    <t>SH-S2204002</t>
  </si>
  <si>
    <t>记-172</t>
  </si>
  <si>
    <t>拉力剪切机</t>
  </si>
  <si>
    <t>MFM1200</t>
  </si>
  <si>
    <t>17699765-17699772</t>
  </si>
  <si>
    <t>记-173</t>
  </si>
  <si>
    <t>SH-S2204005</t>
  </si>
  <si>
    <t>记-13</t>
  </si>
  <si>
    <t>网络设备</t>
  </si>
  <si>
    <t>陕西宇联网信通软件技术有限公司</t>
  </si>
  <si>
    <t>2022.12.30</t>
  </si>
  <si>
    <t>记-0352</t>
  </si>
  <si>
    <t>17638119-8124、07694426-4442</t>
  </si>
  <si>
    <t>2022/12/14、2022/9/15</t>
  </si>
  <si>
    <t>记-107</t>
  </si>
  <si>
    <t>SH-S2205015</t>
  </si>
  <si>
    <t>缺少合同，发票，转账凭证等</t>
  </si>
  <si>
    <t>记-183</t>
  </si>
  <si>
    <t>手动绷膜机</t>
  </si>
  <si>
    <t>WM168</t>
  </si>
  <si>
    <t>上海奥电电子科技有限公司</t>
  </si>
  <si>
    <t>记-0313</t>
  </si>
  <si>
    <t>53146040、53146041</t>
  </si>
  <si>
    <t>记-99</t>
  </si>
  <si>
    <t>SH-S2206002</t>
  </si>
  <si>
    <t>记-182</t>
  </si>
  <si>
    <t>测试编带一体机</t>
  </si>
  <si>
    <t>NT-F1850(SOP单编)</t>
  </si>
  <si>
    <t>深圳市诺泰芯装备有限公司</t>
  </si>
  <si>
    <t>记-0350</t>
  </si>
  <si>
    <t>29403096-29403099</t>
  </si>
  <si>
    <t>记-101</t>
  </si>
  <si>
    <t>SH-S2203020</t>
  </si>
  <si>
    <t>记-181</t>
  </si>
  <si>
    <t>打印机（条码）</t>
  </si>
  <si>
    <t>CL-S703C分辨率（300dpi）</t>
  </si>
  <si>
    <t>西安向荣电子科技有限公司</t>
  </si>
  <si>
    <t>记-0355</t>
  </si>
  <si>
    <t>13597721</t>
  </si>
  <si>
    <t>记-105</t>
  </si>
  <si>
    <t>SH-S2208007</t>
  </si>
  <si>
    <t>非接触式光学测量仪</t>
  </si>
  <si>
    <t>记-0078</t>
  </si>
  <si>
    <t>24194976-80</t>
  </si>
  <si>
    <t>记26</t>
  </si>
  <si>
    <t>SH-S2203013</t>
  </si>
  <si>
    <t>记163</t>
  </si>
  <si>
    <t>数字式投影仪</t>
  </si>
  <si>
    <t>2022.10.31</t>
  </si>
  <si>
    <t>记-104</t>
  </si>
  <si>
    <t>SH-S2203014</t>
  </si>
  <si>
    <t>粘片机HAD816B-PLUS</t>
  </si>
  <si>
    <t>记-0025</t>
  </si>
  <si>
    <t>SH-S2203008</t>
  </si>
  <si>
    <t>锡化线-HTM5038</t>
  </si>
  <si>
    <t>SH-S2203025</t>
  </si>
  <si>
    <t>付0062</t>
  </si>
  <si>
    <t>等离子清洗系统HTM6041</t>
  </si>
  <si>
    <t>记-324</t>
  </si>
  <si>
    <t>00103845-48</t>
  </si>
  <si>
    <t>SH-S2203026</t>
  </si>
  <si>
    <t>激光打印机3080/DPF-Md20双头</t>
  </si>
  <si>
    <t>00103851-53</t>
  </si>
  <si>
    <t>SH-S2203027</t>
  </si>
  <si>
    <t>2半自动叉车、1气垫搬运设备</t>
  </si>
  <si>
    <t>甘肃台励福机械设备有限责任公司</t>
  </si>
  <si>
    <t>记-87</t>
  </si>
  <si>
    <t>05227436</t>
  </si>
  <si>
    <t>记-4</t>
  </si>
  <si>
    <t>SH-S2205003</t>
  </si>
  <si>
    <t>编带剥离力检测机</t>
  </si>
  <si>
    <t>芯创电子科技（西安）有限公司</t>
  </si>
  <si>
    <t>记-36</t>
  </si>
  <si>
    <t>SH-S2205002</t>
  </si>
  <si>
    <t>静电消除测试仪（粒子风机TREK157）</t>
  </si>
  <si>
    <t>德仪国际贸易（上海）有限公司</t>
  </si>
  <si>
    <t>记-1</t>
  </si>
  <si>
    <t>SH-S2205007</t>
  </si>
  <si>
    <t>记-12</t>
  </si>
  <si>
    <t>编带外观检测机</t>
  </si>
  <si>
    <t>无锡玛吉电子科技有限公司</t>
  </si>
  <si>
    <t>记-82</t>
  </si>
  <si>
    <t>记-23</t>
  </si>
  <si>
    <t>SH-S2205006</t>
  </si>
  <si>
    <t>静电测试仪、粒子计数器，电阻测试仪</t>
  </si>
  <si>
    <t>记-89</t>
  </si>
  <si>
    <t>记-16</t>
  </si>
  <si>
    <t>SH-S2205005</t>
  </si>
  <si>
    <t>真空包装机</t>
  </si>
  <si>
    <t>上海毅群机械有限公司</t>
  </si>
  <si>
    <t>记-299</t>
  </si>
  <si>
    <t>36633657-72</t>
  </si>
  <si>
    <t>SH-S2205001</t>
  </si>
  <si>
    <t>超声波扫描系统（29.2美元）</t>
  </si>
  <si>
    <t>香港电子器材有限公司</t>
  </si>
  <si>
    <t>记-9</t>
  </si>
  <si>
    <t>SH-S2203005</t>
  </si>
  <si>
    <t>焊线机夹具-套</t>
  </si>
  <si>
    <t>美科精微机械（苏州）有限公司</t>
  </si>
  <si>
    <t>记-343</t>
  </si>
  <si>
    <t>记-18</t>
  </si>
  <si>
    <t>SH-F2207002</t>
  </si>
  <si>
    <t>烘箱HTM-2352</t>
  </si>
  <si>
    <t>00103830</t>
  </si>
  <si>
    <t>SH-S2207002</t>
  </si>
  <si>
    <t>接地阻抗仪CTM051</t>
  </si>
  <si>
    <t>深圳市宝安区润丰源电子厂</t>
  </si>
  <si>
    <t>记-83</t>
  </si>
  <si>
    <t>SH-S2211012</t>
  </si>
  <si>
    <t>干燥柜</t>
  </si>
  <si>
    <t>SH-S2211005</t>
  </si>
  <si>
    <t>申报书无信息</t>
  </si>
  <si>
    <t>测编一体机</t>
  </si>
  <si>
    <t>深圳市冠达宏科技有限公司</t>
  </si>
  <si>
    <t>记-88</t>
  </si>
  <si>
    <t>40599618-37</t>
  </si>
  <si>
    <t>记-144</t>
  </si>
  <si>
    <t>SH-S2205016</t>
  </si>
  <si>
    <t>支出金额不一致</t>
  </si>
  <si>
    <t>记-232</t>
  </si>
  <si>
    <t>卫利国际科贸（上海）有限公司</t>
  </si>
  <si>
    <t>记-345</t>
  </si>
  <si>
    <t>记-128</t>
  </si>
  <si>
    <t>SH-F2206005</t>
  </si>
  <si>
    <t>记-129</t>
  </si>
  <si>
    <t>SH-F2210002</t>
  </si>
  <si>
    <t>天水华天机械有限公司</t>
  </si>
  <si>
    <t>记-320</t>
  </si>
  <si>
    <t>00998762</t>
  </si>
  <si>
    <t>SH-S2211010</t>
  </si>
  <si>
    <t>测试编带一体机(GDH-24)</t>
  </si>
  <si>
    <t>记-102</t>
  </si>
  <si>
    <t>SH-S2203021</t>
  </si>
  <si>
    <t>记-168</t>
  </si>
  <si>
    <t>银浆搅拌机</t>
  </si>
  <si>
    <t>陕西时海电子科技有限公司</t>
  </si>
  <si>
    <t>01315805</t>
  </si>
  <si>
    <t>记-103</t>
  </si>
  <si>
    <t>SH-S2203023</t>
  </si>
  <si>
    <t>冰柜，冰箱，保险柜</t>
  </si>
  <si>
    <t>天水诺创商贸有限责任公司</t>
  </si>
  <si>
    <t>记-97</t>
  </si>
  <si>
    <t>SH-S22050091</t>
  </si>
  <si>
    <t>p729</t>
  </si>
  <si>
    <t>货淋室</t>
  </si>
  <si>
    <t>中科圣杰（深圳）科技集团有限公司</t>
  </si>
  <si>
    <t>SH-S2206005</t>
  </si>
  <si>
    <t>载带切筋形成系统</t>
  </si>
  <si>
    <t>SH-S2205014</t>
  </si>
  <si>
    <t>晶圆测厚仪</t>
  </si>
  <si>
    <t>记-0338</t>
  </si>
  <si>
    <t>SH-220173</t>
  </si>
  <si>
    <t>2测试分选机/2编带机SIP1.69</t>
  </si>
  <si>
    <t>东莞市台工电子机械科技有限公司</t>
  </si>
  <si>
    <t>记-42</t>
  </si>
  <si>
    <t>SH-S2203006</t>
  </si>
  <si>
    <t>记-152</t>
  </si>
  <si>
    <t>2测试分选机2/编带机LGA0707</t>
  </si>
  <si>
    <t>深圳市华腾半导体设备有限公司</t>
  </si>
  <si>
    <t>记-26</t>
  </si>
  <si>
    <t>SH-S2203007</t>
  </si>
  <si>
    <t>记-161</t>
  </si>
  <si>
    <t>扩晶机V1130</t>
  </si>
  <si>
    <t>记-20</t>
  </si>
  <si>
    <t>SH-S2203032</t>
  </si>
  <si>
    <t>测试分选就1212+2121</t>
  </si>
  <si>
    <t>记-39</t>
  </si>
  <si>
    <t>SH-S2204003</t>
  </si>
  <si>
    <t>记-60</t>
  </si>
  <si>
    <t>编带机HT-6000</t>
  </si>
  <si>
    <t>记-17</t>
  </si>
  <si>
    <t>SH-S2204004</t>
  </si>
  <si>
    <t>记-66</t>
  </si>
  <si>
    <t>LED模压封装机+软件</t>
  </si>
  <si>
    <t>广东新宇智能装备有限公司</t>
  </si>
  <si>
    <t>SH-S2208003</t>
  </si>
  <si>
    <t>22//8/25</t>
  </si>
  <si>
    <t>6测试机/4编带机LG0606</t>
  </si>
  <si>
    <t>记-11</t>
  </si>
  <si>
    <t>SH-S2211002</t>
  </si>
  <si>
    <t>3测试机/6编带机1515/1.92P</t>
  </si>
  <si>
    <t>SH-S2211007</t>
  </si>
  <si>
    <t>2测试机/2编带机1.2FC</t>
  </si>
  <si>
    <t>记-154</t>
  </si>
  <si>
    <t>SH-S2211006</t>
  </si>
  <si>
    <t>测试机1515</t>
  </si>
  <si>
    <t>记-24</t>
  </si>
  <si>
    <t>SH-S2211001</t>
  </si>
  <si>
    <t>数控高速机-JTGK-600GP</t>
  </si>
  <si>
    <t>广东科杰技术股份有限公司</t>
  </si>
  <si>
    <t>记-238</t>
  </si>
  <si>
    <t>SH-S2212004</t>
  </si>
  <si>
    <t>贴合机、真空泵、除泡机</t>
  </si>
  <si>
    <t>深圳市海伦达科技有限公司</t>
  </si>
  <si>
    <t>记-237</t>
  </si>
  <si>
    <t>SH-S2212003</t>
  </si>
  <si>
    <t>UV固化烘箱</t>
  </si>
  <si>
    <t>深圳市鼎珠科技有限公司</t>
  </si>
  <si>
    <t>记-86</t>
  </si>
  <si>
    <t>26734406-08</t>
  </si>
  <si>
    <t>记-236</t>
  </si>
  <si>
    <t>SH-S2212006</t>
  </si>
  <si>
    <t>通风柜</t>
  </si>
  <si>
    <t>陕西博科实验室装备有限公司</t>
  </si>
  <si>
    <t>SH-F2211001</t>
  </si>
  <si>
    <t>测试机改机</t>
  </si>
  <si>
    <t>SH1-S2209001</t>
  </si>
  <si>
    <t>SH-S2211003</t>
  </si>
  <si>
    <t>笔记本电脑S14</t>
  </si>
  <si>
    <t>甘肃天惠兴荣商贸有限公司</t>
  </si>
  <si>
    <t>SH-S2206001</t>
  </si>
  <si>
    <t>记-21</t>
  </si>
  <si>
    <t>SH-S2206003</t>
  </si>
  <si>
    <t>SH-S2206004</t>
  </si>
  <si>
    <t>20电脑、2打印机</t>
  </si>
  <si>
    <t>记-92</t>
  </si>
  <si>
    <t>00677932</t>
  </si>
  <si>
    <t>记-69</t>
  </si>
  <si>
    <t>SH-S2203035</t>
  </si>
  <si>
    <t>天水华天传感器有限公司</t>
  </si>
  <si>
    <t>记-322</t>
  </si>
  <si>
    <t>05896670-71</t>
  </si>
  <si>
    <t>SH-S2205013</t>
  </si>
  <si>
    <t>记-159</t>
  </si>
  <si>
    <t>模块化机房系统</t>
  </si>
  <si>
    <t>记-323</t>
  </si>
  <si>
    <t>05896519-21</t>
  </si>
  <si>
    <t>记-91</t>
  </si>
  <si>
    <t>SH-S2204001</t>
  </si>
  <si>
    <t>记-158</t>
  </si>
  <si>
    <t>信息化综合布线项目</t>
  </si>
  <si>
    <t>记-19</t>
  </si>
  <si>
    <t>SH-S2208002</t>
  </si>
  <si>
    <t>记-62</t>
  </si>
  <si>
    <t>一卡通</t>
  </si>
  <si>
    <t>陕西木蓝网络科技有限公司</t>
  </si>
  <si>
    <t>SH-S2208001</t>
  </si>
  <si>
    <t>记-61</t>
  </si>
  <si>
    <t>69+19电脑，24服务器，2投影仪，1打印机</t>
  </si>
  <si>
    <t>韶关市创华盛电子设备有限公司</t>
  </si>
  <si>
    <t>SH-S2208004</t>
  </si>
  <si>
    <t>服务器</t>
  </si>
  <si>
    <t>广州思迈特软件有限公司</t>
  </si>
  <si>
    <t>SH-S2210001</t>
  </si>
  <si>
    <t>手动叉车</t>
  </si>
  <si>
    <t>记-0339</t>
  </si>
  <si>
    <t>05227437</t>
  </si>
  <si>
    <t>2022.7.21</t>
  </si>
  <si>
    <t>SH-F2205006</t>
  </si>
  <si>
    <t>小计</t>
  </si>
  <si>
    <t>红色金额合计有误</t>
  </si>
  <si>
    <t>软件</t>
  </si>
  <si>
    <t>考勤系统</t>
  </si>
  <si>
    <t>上海劳勤信息技术有限公司</t>
  </si>
  <si>
    <t>SH-S2211009</t>
  </si>
  <si>
    <t>防火墙，系统</t>
  </si>
  <si>
    <t>奇安信网神信息技术(北京）股份有限公司</t>
  </si>
  <si>
    <t>记-106</t>
  </si>
  <si>
    <t>SH-S2205012</t>
  </si>
  <si>
    <t>无标红付款信息</t>
  </si>
  <si>
    <t>条码软件</t>
  </si>
  <si>
    <t>记-190</t>
  </si>
  <si>
    <t>SH-S2208008</t>
  </si>
  <si>
    <t>杀毒软件</t>
  </si>
  <si>
    <t>陕西科思维电子科技有限公司</t>
  </si>
  <si>
    <t>04068387</t>
  </si>
  <si>
    <t>记-162</t>
  </si>
  <si>
    <t>SH-S2208006</t>
  </si>
  <si>
    <t>技术</t>
  </si>
  <si>
    <t>发票金额915.16万元</t>
  </si>
  <si>
    <t>是否盘点核对完成</t>
  </si>
  <si>
    <t>原序号</t>
  </si>
  <si>
    <t>合同金额</t>
  </si>
  <si>
    <t>页码</t>
  </si>
  <si>
    <t>√</t>
  </si>
  <si>
    <r>
      <rPr>
        <sz val="12"/>
        <rFont val="宋体"/>
        <charset val="134"/>
        <scheme val="major"/>
      </rPr>
      <t>PA1900VSD+,</t>
    </r>
    <r>
      <rPr>
        <sz val="12"/>
        <color rgb="FFFF0000"/>
        <rFont val="宋体"/>
        <charset val="134"/>
        <scheme val="major"/>
      </rPr>
      <t>PA3800VSD+,PA4600VSD+</t>
    </r>
    <r>
      <rPr>
        <sz val="12"/>
        <rFont val="宋体"/>
        <charset val="134"/>
        <scheme val="major"/>
      </rPr>
      <t>,水冷型、5m³/-1kg</t>
    </r>
    <r>
      <rPr>
        <sz val="12"/>
        <color rgb="FFFF0000"/>
        <rFont val="宋体"/>
        <charset val="134"/>
        <scheme val="major"/>
      </rPr>
      <t>,20m³</t>
    </r>
  </si>
  <si>
    <t>①规格/型号补充信息；②铭牌不齐全</t>
  </si>
  <si>
    <r>
      <rPr>
        <sz val="12"/>
        <rFont val="宋体"/>
        <charset val="134"/>
        <scheme val="major"/>
      </rPr>
      <t>LS300-200-450A、LS250-200-381</t>
    </r>
    <r>
      <rPr>
        <sz val="12"/>
        <color rgb="FFFF0000"/>
        <rFont val="宋体"/>
        <charset val="134"/>
        <scheme val="major"/>
      </rPr>
      <t>A</t>
    </r>
    <r>
      <rPr>
        <sz val="12"/>
        <rFont val="宋体"/>
        <charset val="134"/>
        <scheme val="major"/>
      </rPr>
      <t>、LS300-250-381B、LS300-250-381B、LF60123G、380V 50HZ</t>
    </r>
  </si>
  <si>
    <t>规格/型号更正信息</t>
  </si>
  <si>
    <t>①申报发票金额为730万元，核对为724.5万元；②2022年10月26日150万元的付款信息不齐全</t>
  </si>
  <si>
    <t>①发票日期有误；②发票日期不在投产一年内，不计入金额合计</t>
  </si>
  <si>
    <t>①申报发票金额为875万元，核对为525万元；②合同编号有误；③缺铭牌信息</t>
  </si>
  <si>
    <t>04812546/08904073</t>
  </si>
  <si>
    <t>2022/7/27；2022/9/21</t>
  </si>
  <si>
    <t>①缺铭牌信息；②金额300万元发票日期不在投产一年内，不计入金额合计</t>
  </si>
  <si>
    <t>缺铭牌信息</t>
  </si>
  <si>
    <t>铭牌信息不齐全，只有77台</t>
  </si>
  <si>
    <t>11624316/318-328//11851025-027/11851029-1033</t>
  </si>
  <si>
    <t>2022/6/29//2022/8/31</t>
  </si>
  <si>
    <t>金额1225.5万元发票日期不在投产一年内，不计入金额合计</t>
  </si>
  <si>
    <t>24227341-24227410；24186495-24186515</t>
  </si>
  <si>
    <t>2022/11/3//2022/11/4</t>
  </si>
  <si>
    <t>申报发票金额为229.6万元，核对为218.448万元；</t>
  </si>
  <si>
    <t>2022/12/1//2022/12/2</t>
  </si>
  <si>
    <t>28907048-28907055//28907033-7046</t>
  </si>
  <si>
    <t>测量显微镜</t>
  </si>
  <si>
    <t>名称有误</t>
  </si>
  <si>
    <t>缺照片及铭牌信息</t>
  </si>
  <si>
    <t>MX63</t>
  </si>
  <si>
    <t>①申报发票金额为84.40万元，核对为75.96万元；②型号有误；③缺铭牌信息</t>
  </si>
  <si>
    <t>三光检查机</t>
  </si>
  <si>
    <t>2023/4/23//2023/04/28</t>
  </si>
  <si>
    <t>铭牌信息不齐全，只有13台</t>
  </si>
  <si>
    <t>铭牌信息不齐全，只有4台</t>
  </si>
  <si>
    <t>发票日期有误；铭牌信息不齐全，只有15台</t>
  </si>
  <si>
    <t>①发票日期有误；②铭牌信息不齐全，只有29台</t>
  </si>
  <si>
    <t>已盘点：烘箱1台；摩点86l-1：18；电子秤1台；氮气柜4个；①申报资料无清单；②铭牌信息不齐全</t>
  </si>
  <si>
    <t>①数量总额有误；②铭牌信息不齐全</t>
  </si>
  <si>
    <t>铭牌信息不齐全</t>
  </si>
  <si>
    <t>①合同数量为202，发票数量为174，如存在变更，请提供变更后合同；②铭牌信息不齐全</t>
  </si>
  <si>
    <t>合同数量为94，申报数量为27，如存在变更，请提供变更后合同</t>
  </si>
  <si>
    <t>①发票252台，合同316台，如存在变更，请提供变更后合同；②合同金额为3627.13元</t>
  </si>
  <si>
    <t>合同53台，发票50台；如存在变更，请提供变更后合同；②铭牌信息43台</t>
  </si>
  <si>
    <t>合同数量33，未见附件清单，无法核对盘点数量，印刷机一台，脱泡机1台，工业除湿机1台，真空包装机1台，芯片检测仪较分散未盘点；铭牌信息不齐全</t>
  </si>
  <si>
    <t>①发票日期有误；②铭牌信息不齐全，只有9台</t>
  </si>
  <si>
    <t>①发票日期有误；②铭牌信息不齐全，只有132台</t>
  </si>
  <si>
    <t>不属于生产设备，不计入金额合计</t>
  </si>
  <si>
    <t>铭牌信息不齐全，只有260台</t>
  </si>
  <si>
    <t>已盘10台；铭牌信息不齐全</t>
  </si>
  <si>
    <t>HAD816B-PLUS</t>
  </si>
  <si>
    <t>13897527-13897548</t>
  </si>
  <si>
    <t>记-249</t>
  </si>
  <si>
    <t>23612000000009476237/23612000000007608271</t>
  </si>
  <si>
    <t>无全景，铭牌信息</t>
  </si>
  <si>
    <t>记-228</t>
  </si>
  <si>
    <t>外国发票</t>
  </si>
  <si>
    <t>M2E-1452-6</t>
  </si>
  <si>
    <t>GDH-24</t>
  </si>
  <si>
    <t>2023/3/23、2023/8/5</t>
  </si>
  <si>
    <t>记-88、记-27</t>
  </si>
  <si>
    <t>40599618-37、16293770-3781</t>
  </si>
  <si>
    <t>2023/2/1、2023/8/5</t>
  </si>
  <si>
    <t>支出金额有误</t>
  </si>
  <si>
    <t>已盘：冰柜：528一台；全景、铭牌不齐全</t>
  </si>
  <si>
    <t>31768340-31768345</t>
  </si>
  <si>
    <t>风淋室+快速卷帘门</t>
  </si>
  <si>
    <t>31768340-31768344</t>
  </si>
  <si>
    <t>与合同名称，数量无法对上（温湿度变送器、数显手提式灭菌锅，数量为8）；无全景，铭牌信息</t>
  </si>
  <si>
    <t>08685845-08685849</t>
  </si>
  <si>
    <t>V1130</t>
  </si>
  <si>
    <t>记-297</t>
  </si>
  <si>
    <t>23442000000085400000</t>
  </si>
  <si>
    <t>记-298</t>
  </si>
  <si>
    <t>23442000000121161276/23442000000121161043/23442000000121161100/23442000000121159675/23442000000121160487</t>
  </si>
  <si>
    <t>铭牌信息不齐全，只有50台</t>
  </si>
  <si>
    <t>记-29</t>
  </si>
  <si>
    <t>08686116-08686142</t>
  </si>
  <si>
    <t>未见支付附件</t>
  </si>
  <si>
    <t>记-28</t>
  </si>
  <si>
    <t>08686156-08686164</t>
  </si>
  <si>
    <t>23442000000121157675/23442000000121157132</t>
  </si>
  <si>
    <t>23442000000121156058</t>
  </si>
  <si>
    <t>记177-178</t>
  </si>
  <si>
    <t>07971149、37809420、37809421</t>
  </si>
  <si>
    <t>2023/1/10、2023/1/2</t>
  </si>
  <si>
    <t>未见记-159付款凭证，无全景，铭牌信息</t>
  </si>
  <si>
    <r>
      <rPr>
        <sz val="12"/>
        <color theme="1"/>
        <rFont val="宋体"/>
        <charset val="134"/>
        <scheme val="major"/>
      </rPr>
      <t>1</t>
    </r>
    <r>
      <rPr>
        <sz val="12"/>
        <color theme="1"/>
        <rFont val="宋体"/>
        <charset val="134"/>
        <scheme val="major"/>
      </rPr>
      <t>300*500*2000</t>
    </r>
  </si>
  <si>
    <r>
      <rPr>
        <sz val="12"/>
        <color theme="1"/>
        <rFont val="宋体"/>
        <charset val="134"/>
        <scheme val="major"/>
      </rPr>
      <t>记-</t>
    </r>
    <r>
      <rPr>
        <sz val="12"/>
        <color theme="1"/>
        <rFont val="宋体"/>
        <charset val="134"/>
        <scheme val="major"/>
      </rPr>
      <t>243</t>
    </r>
  </si>
  <si>
    <r>
      <rPr>
        <sz val="12"/>
        <color theme="1"/>
        <rFont val="宋体"/>
        <charset val="134"/>
        <scheme val="major"/>
      </rPr>
      <t>2</t>
    </r>
    <r>
      <rPr>
        <sz val="12"/>
        <color theme="1"/>
        <rFont val="宋体"/>
        <charset val="134"/>
        <scheme val="major"/>
      </rPr>
      <t>3612000000015036130</t>
    </r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</si>
  <si>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H-S2304001</t>
    </r>
  </si>
  <si>
    <t>全自动捆扎机</t>
  </si>
  <si>
    <r>
      <rPr>
        <sz val="12"/>
        <color theme="1"/>
        <rFont val="宋体"/>
        <charset val="134"/>
        <scheme val="major"/>
      </rPr>
      <t>M</t>
    </r>
    <r>
      <rPr>
        <sz val="12"/>
        <color theme="1"/>
        <rFont val="宋体"/>
        <charset val="134"/>
        <scheme val="major"/>
      </rPr>
      <t>H-X201</t>
    </r>
  </si>
  <si>
    <r>
      <rPr>
        <sz val="12"/>
        <color theme="1"/>
        <rFont val="宋体"/>
        <charset val="134"/>
        <scheme val="major"/>
      </rPr>
      <t>记-</t>
    </r>
    <r>
      <rPr>
        <sz val="12"/>
        <color theme="1"/>
        <rFont val="宋体"/>
        <charset val="134"/>
        <scheme val="major"/>
      </rPr>
      <t>308</t>
    </r>
  </si>
  <si>
    <r>
      <rPr>
        <sz val="12"/>
        <color theme="1"/>
        <rFont val="宋体"/>
        <charset val="134"/>
        <scheme val="major"/>
      </rPr>
      <t>6</t>
    </r>
    <r>
      <rPr>
        <sz val="12"/>
        <color theme="1"/>
        <rFont val="宋体"/>
        <charset val="134"/>
        <scheme val="major"/>
      </rPr>
      <t>6375746</t>
    </r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</si>
  <si>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H-S2301001</t>
    </r>
  </si>
  <si>
    <r>
      <rPr>
        <sz val="12"/>
        <color theme="1"/>
        <rFont val="宋体"/>
        <charset val="134"/>
        <scheme val="major"/>
      </rPr>
      <t>H</t>
    </r>
    <r>
      <rPr>
        <sz val="12"/>
        <color theme="1"/>
        <rFont val="宋体"/>
        <charset val="134"/>
        <scheme val="major"/>
      </rPr>
      <t>AD818-B</t>
    </r>
  </si>
  <si>
    <r>
      <rPr>
        <sz val="12"/>
        <color theme="1"/>
        <rFont val="宋体"/>
        <charset val="134"/>
        <scheme val="major"/>
      </rPr>
      <t>记-</t>
    </r>
    <r>
      <rPr>
        <sz val="12"/>
        <color theme="1"/>
        <rFont val="宋体"/>
        <charset val="134"/>
        <scheme val="major"/>
      </rPr>
      <t>180</t>
    </r>
  </si>
  <si>
    <r>
      <rPr>
        <sz val="12"/>
        <color theme="1"/>
        <rFont val="宋体"/>
        <charset val="134"/>
        <scheme val="major"/>
      </rPr>
      <t>2</t>
    </r>
    <r>
      <rPr>
        <sz val="12"/>
        <color theme="1"/>
        <rFont val="宋体"/>
        <charset val="134"/>
        <scheme val="major"/>
      </rPr>
      <t>3952000000011228118</t>
    </r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</si>
  <si>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H-S2308003</t>
    </r>
  </si>
  <si>
    <r>
      <rPr>
        <sz val="12"/>
        <color theme="1"/>
        <rFont val="宋体"/>
        <charset val="134"/>
        <scheme val="major"/>
      </rPr>
      <t>N</t>
    </r>
    <r>
      <rPr>
        <sz val="12"/>
        <color theme="1"/>
        <rFont val="宋体"/>
        <charset val="134"/>
        <scheme val="major"/>
      </rPr>
      <t>TAMS180(SOP008-12P)</t>
    </r>
  </si>
  <si>
    <t>10999778-10999784/10999786</t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</si>
  <si>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H-S2305002</t>
    </r>
  </si>
  <si>
    <t>测试机</t>
  </si>
  <si>
    <r>
      <rPr>
        <sz val="12"/>
        <color theme="1"/>
        <rFont val="宋体"/>
        <charset val="134"/>
        <scheme val="major"/>
      </rPr>
      <t>C</t>
    </r>
    <r>
      <rPr>
        <sz val="12"/>
        <color theme="1"/>
        <rFont val="宋体"/>
        <charset val="134"/>
        <scheme val="major"/>
      </rPr>
      <t>TA8280F</t>
    </r>
  </si>
  <si>
    <t>杭州长川科技股份有限公司</t>
  </si>
  <si>
    <t>41998224-225/41998226/41998228</t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</si>
  <si>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H-S2306005</t>
    </r>
  </si>
  <si>
    <t>铭牌信息不齐全，只有9台</t>
  </si>
  <si>
    <r>
      <rPr>
        <sz val="12"/>
        <color theme="1"/>
        <rFont val="宋体"/>
        <charset val="134"/>
        <scheme val="major"/>
      </rPr>
      <t>1</t>
    </r>
    <r>
      <rPr>
        <sz val="12"/>
        <color theme="1"/>
        <rFont val="宋体"/>
        <charset val="134"/>
        <scheme val="major"/>
      </rPr>
      <t>5213170-15213177</t>
    </r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</si>
  <si>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H-S2305001</t>
    </r>
  </si>
  <si>
    <t>高温实验箱、高低温湿热实验箱</t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</si>
  <si>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TPH101T\ER-02JA</t>
    </r>
  </si>
  <si>
    <t>广州五所环境仪器有限公司</t>
  </si>
  <si>
    <t>记-184</t>
  </si>
  <si>
    <r>
      <rPr>
        <sz val="12"/>
        <color theme="1"/>
        <rFont val="宋体"/>
        <charset val="134"/>
        <scheme val="major"/>
      </rPr>
      <t>4</t>
    </r>
    <r>
      <rPr>
        <sz val="12"/>
        <color theme="1"/>
        <rFont val="宋体"/>
        <charset val="134"/>
        <scheme val="major"/>
      </rPr>
      <t>0774102</t>
    </r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</si>
  <si>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H-S2305004</t>
    </r>
  </si>
  <si>
    <t>划片机</t>
  </si>
  <si>
    <r>
      <rPr>
        <sz val="12"/>
        <color theme="1"/>
        <rFont val="宋体"/>
        <charset val="134"/>
        <scheme val="major"/>
      </rPr>
      <t>A</t>
    </r>
    <r>
      <rPr>
        <sz val="12"/>
        <color theme="1"/>
        <rFont val="宋体"/>
        <charset val="134"/>
        <scheme val="major"/>
      </rPr>
      <t>DT8230</t>
    </r>
  </si>
  <si>
    <t>先进微电子装备（郑州）有限公司</t>
  </si>
  <si>
    <t>记-185</t>
  </si>
  <si>
    <t>23412000000011954294/954288/964149/925543/974015/974009/935410/954204/935391、954182/944401/935141/944164/963698/973510/924893/924885/943754/924722/954340</t>
  </si>
  <si>
    <t>SH-S2306006</t>
  </si>
  <si>
    <t>铭牌信息不齐全，只有22台</t>
  </si>
  <si>
    <t>激光打印机</t>
  </si>
  <si>
    <r>
      <rPr>
        <sz val="12"/>
        <color theme="1"/>
        <rFont val="宋体"/>
        <charset val="134"/>
        <scheme val="major"/>
      </rPr>
      <t>H</t>
    </r>
    <r>
      <rPr>
        <sz val="12"/>
        <color theme="1"/>
        <rFont val="宋体"/>
        <charset val="134"/>
        <scheme val="major"/>
      </rPr>
      <t>TM-3028E-S</t>
    </r>
  </si>
  <si>
    <t>记-186</t>
  </si>
  <si>
    <r>
      <rPr>
        <sz val="12"/>
        <color theme="1"/>
        <rFont val="宋体"/>
        <charset val="134"/>
        <scheme val="major"/>
      </rPr>
      <t>2</t>
    </r>
    <r>
      <rPr>
        <sz val="12"/>
        <color theme="1"/>
        <rFont val="宋体"/>
        <charset val="134"/>
        <scheme val="major"/>
      </rPr>
      <t>3612000000025885815</t>
    </r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</si>
  <si>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H-S2308002</t>
    </r>
  </si>
  <si>
    <r>
      <rPr>
        <sz val="12"/>
        <color theme="1"/>
        <rFont val="宋体"/>
        <charset val="134"/>
        <scheme val="major"/>
      </rPr>
      <t>H</t>
    </r>
    <r>
      <rPr>
        <sz val="12"/>
        <color theme="1"/>
        <rFont val="宋体"/>
        <charset val="134"/>
        <scheme val="major"/>
      </rPr>
      <t>TM-3028 DPF-Md20 双头 20W</t>
    </r>
  </si>
  <si>
    <t>记-187</t>
  </si>
  <si>
    <r>
      <rPr>
        <sz val="12"/>
        <color theme="1"/>
        <rFont val="宋体"/>
        <charset val="134"/>
        <scheme val="major"/>
      </rPr>
      <t>2</t>
    </r>
    <r>
      <rPr>
        <sz val="12"/>
        <color theme="1"/>
        <rFont val="宋体"/>
        <charset val="134"/>
        <scheme val="major"/>
      </rPr>
      <t>3612000000025895827</t>
    </r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</si>
  <si>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H-S2308001</t>
    </r>
  </si>
  <si>
    <t>NT-F1850</t>
  </si>
  <si>
    <t>记-188</t>
  </si>
  <si>
    <r>
      <rPr>
        <sz val="12"/>
        <color theme="1"/>
        <rFont val="宋体"/>
        <charset val="134"/>
        <scheme val="major"/>
      </rPr>
      <t>2</t>
    </r>
    <r>
      <rPr>
        <sz val="12"/>
        <color theme="1"/>
        <rFont val="宋体"/>
        <charset val="134"/>
        <scheme val="major"/>
      </rPr>
      <t>7725701-27725707</t>
    </r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</si>
  <si>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H-S2306003</t>
    </r>
  </si>
  <si>
    <t>记-189</t>
  </si>
  <si>
    <r>
      <rPr>
        <sz val="12"/>
        <color theme="1"/>
        <rFont val="宋体"/>
        <charset val="134"/>
        <scheme val="major"/>
      </rPr>
      <t>2</t>
    </r>
    <r>
      <rPr>
        <sz val="12"/>
        <color theme="1"/>
        <rFont val="宋体"/>
        <charset val="134"/>
        <scheme val="major"/>
      </rPr>
      <t>7725708-27725711</t>
    </r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</si>
  <si>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H-S2304003</t>
    </r>
  </si>
  <si>
    <r>
      <rPr>
        <sz val="12"/>
        <color theme="1"/>
        <rFont val="宋体"/>
        <charset val="134"/>
        <scheme val="major"/>
      </rPr>
      <t>G</t>
    </r>
    <r>
      <rPr>
        <sz val="12"/>
        <color theme="1"/>
        <rFont val="宋体"/>
        <charset val="134"/>
        <scheme val="major"/>
      </rPr>
      <t>DH-24</t>
    </r>
  </si>
  <si>
    <t>记-190-191</t>
  </si>
  <si>
    <t>16293786-16293792/03027891-03027903/03027904-03027911</t>
  </si>
  <si>
    <t>2023/8/17、2023/8/19</t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</si>
  <si>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H-S2303001</t>
    </r>
  </si>
  <si>
    <r>
      <rPr>
        <sz val="12"/>
        <color theme="1"/>
        <rFont val="宋体"/>
        <charset val="134"/>
        <scheme val="major"/>
      </rPr>
      <t>H</t>
    </r>
    <r>
      <rPr>
        <sz val="12"/>
        <color theme="1"/>
        <rFont val="宋体"/>
        <charset val="134"/>
        <scheme val="major"/>
      </rPr>
      <t>AD816B-PLUS</t>
    </r>
  </si>
  <si>
    <t>记-192</t>
  </si>
  <si>
    <r>
      <rPr>
        <sz val="12"/>
        <color theme="1"/>
        <rFont val="宋体"/>
        <charset val="134"/>
        <scheme val="major"/>
      </rPr>
      <t>2</t>
    </r>
    <r>
      <rPr>
        <sz val="12"/>
        <color theme="1"/>
        <rFont val="宋体"/>
        <charset val="134"/>
        <scheme val="major"/>
      </rPr>
      <t>3952000000009648246</t>
    </r>
  </si>
  <si>
    <r>
      <rPr>
        <sz val="12"/>
        <color theme="1"/>
        <rFont val="宋体"/>
        <charset val="134"/>
        <scheme val="major"/>
      </rPr>
      <t>S</t>
    </r>
    <r>
      <rPr>
        <sz val="12"/>
        <color theme="1"/>
        <rFont val="宋体"/>
        <charset val="134"/>
        <scheme val="major"/>
      </rPr>
      <t>H-S2306004</t>
    </r>
  </si>
  <si>
    <t>合同数量15台，合同金额480</t>
  </si>
  <si>
    <t>韶华说明</t>
  </si>
  <si>
    <t>2022年10月26日150万元的付款信息不齐全，未见50万元应付票据</t>
  </si>
  <si>
    <t>铭牌信息未修订，铭牌信息不齐全，只有29台</t>
  </si>
  <si>
    <t>测试分选机1212+2121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</si>
</sst>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#,##0.00_ "/>
    <numFmt numFmtId="179" formatCode="_ * #,##0.000_ ;_ * \-#,##0.000_ ;_ 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ajor"/>
    </font>
    <font>
      <sz val="12"/>
      <color rgb="FF00B050"/>
      <name val="宋体"/>
      <charset val="134"/>
      <scheme val="major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2"/>
      <color rgb="FF222222"/>
      <name val="宋体"/>
      <charset val="134"/>
      <scheme val="major"/>
    </font>
    <font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8" borderId="19" applyNumberFormat="0" applyAlignment="0" applyProtection="0">
      <alignment vertical="center"/>
    </xf>
    <xf numFmtId="0" fontId="33" fillId="8" borderId="18" applyNumberFormat="0" applyAlignment="0" applyProtection="0">
      <alignment vertical="center"/>
    </xf>
    <xf numFmtId="0" fontId="34" fillId="9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</cellStyleXfs>
  <cellXfs count="32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3" fontId="1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3" fontId="1" fillId="0" borderId="4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3" fontId="1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3" fontId="6" fillId="0" borderId="3" xfId="0" applyNumberFormat="1" applyFont="1" applyFill="1" applyBorder="1" applyAlignment="1">
      <alignment horizontal="right" vertical="center" wrapText="1"/>
    </xf>
    <xf numFmtId="43" fontId="6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3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43" fontId="6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43" fontId="3" fillId="0" borderId="3" xfId="0" applyNumberFormat="1" applyFont="1" applyFill="1" applyBorder="1" applyAlignment="1">
      <alignment horizontal="left" vertical="center" wrapText="1"/>
    </xf>
    <xf numFmtId="43" fontId="1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3" fillId="0" borderId="4" xfId="0" applyNumberFormat="1" applyFont="1" applyFill="1" applyBorder="1" applyAlignment="1">
      <alignment horizontal="left" vertical="center" wrapText="1"/>
    </xf>
    <xf numFmtId="43" fontId="1" fillId="0" borderId="4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left" vertical="center" wrapText="1"/>
    </xf>
    <xf numFmtId="43" fontId="1" fillId="0" borderId="2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3" fontId="1" fillId="0" borderId="1" xfId="1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9" fillId="0" borderId="1" xfId="1" applyNumberFormat="1" applyFont="1" applyFill="1" applyBorder="1" applyAlignment="1">
      <alignment horizontal="right" vertical="center" wrapText="1"/>
    </xf>
    <xf numFmtId="43" fontId="1" fillId="0" borderId="3" xfId="1" applyFont="1" applyFill="1" applyBorder="1" applyAlignment="1">
      <alignment horizontal="right" vertical="center" wrapText="1"/>
    </xf>
    <xf numFmtId="43" fontId="1" fillId="0" borderId="2" xfId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right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3" fontId="1" fillId="0" borderId="3" xfId="1" applyFont="1" applyFill="1" applyBorder="1" applyAlignment="1">
      <alignment horizontal="center" vertical="center" wrapText="1"/>
    </xf>
    <xf numFmtId="177" fontId="1" fillId="0" borderId="3" xfId="1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43" fontId="1" fillId="0" borderId="2" xfId="1" applyFon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8" fontId="2" fillId="0" borderId="1" xfId="0" applyNumberFormat="1" applyFont="1" applyBorder="1" applyAlignment="1">
      <alignment horizontal="right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3" fontId="9" fillId="4" borderId="3" xfId="0" applyNumberFormat="1" applyFont="1" applyFill="1" applyBorder="1" applyAlignment="1">
      <alignment horizontal="right" vertical="center" wrapText="1"/>
    </xf>
    <xf numFmtId="43" fontId="1" fillId="4" borderId="3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3" fontId="9" fillId="4" borderId="4" xfId="0" applyNumberFormat="1" applyFont="1" applyFill="1" applyBorder="1" applyAlignment="1">
      <alignment horizontal="right" vertical="center" wrapText="1"/>
    </xf>
    <xf numFmtId="43" fontId="1" fillId="4" borderId="4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3" fontId="9" fillId="4" borderId="2" xfId="0" applyNumberFormat="1" applyFont="1" applyFill="1" applyBorder="1" applyAlignment="1">
      <alignment horizontal="right" vertical="center" wrapText="1"/>
    </xf>
    <xf numFmtId="43" fontId="1" fillId="4" borderId="2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3" fontId="9" fillId="0" borderId="3" xfId="0" applyNumberFormat="1" applyFont="1" applyFill="1" applyBorder="1" applyAlignment="1">
      <alignment horizontal="center" vertical="center" wrapText="1"/>
    </xf>
    <xf numFmtId="43" fontId="9" fillId="0" borderId="4" xfId="0" applyNumberFormat="1" applyFont="1" applyFill="1" applyBorder="1" applyAlignment="1">
      <alignment horizontal="center" vertical="center" wrapText="1"/>
    </xf>
    <xf numFmtId="43" fontId="9" fillId="0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43" fontId="9" fillId="4" borderId="3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43" fontId="9" fillId="4" borderId="4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43" fontId="9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shrinkToFit="1"/>
    </xf>
    <xf numFmtId="43" fontId="7" fillId="4" borderId="1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shrinkToFit="1"/>
    </xf>
    <xf numFmtId="14" fontId="9" fillId="4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3" fontId="9" fillId="0" borderId="3" xfId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43" fontId="9" fillId="0" borderId="2" xfId="1" applyFont="1" applyFill="1" applyBorder="1" applyAlignment="1">
      <alignment horizontal="right" vertical="center" wrapText="1"/>
    </xf>
    <xf numFmtId="43" fontId="9" fillId="0" borderId="1" xfId="1" applyFont="1" applyFill="1" applyBorder="1" applyAlignment="1">
      <alignment horizontal="right" vertical="center" wrapText="1"/>
    </xf>
    <xf numFmtId="43" fontId="2" fillId="0" borderId="1" xfId="1" applyFont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3" fontId="9" fillId="0" borderId="0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43" fontId="6" fillId="0" borderId="1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3" fontId="1" fillId="0" borderId="0" xfId="1" applyNumberFormat="1" applyFont="1" applyFill="1" applyBorder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7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7" fillId="0" borderId="0" xfId="0" applyFont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1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/>
    <xf numFmtId="43" fontId="19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43" fontId="20" fillId="0" borderId="1" xfId="1" applyFont="1" applyBorder="1" applyAlignment="1">
      <alignment vertical="center"/>
    </xf>
    <xf numFmtId="43" fontId="21" fillId="0" borderId="1" xfId="1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3" fontId="21" fillId="0" borderId="1" xfId="0" applyNumberFormat="1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9" fontId="20" fillId="0" borderId="1" xfId="1" applyNumberFormat="1" applyFont="1" applyBorder="1" applyAlignment="1">
      <alignment vertical="center"/>
    </xf>
    <xf numFmtId="179" fontId="21" fillId="0" borderId="1" xfId="1" applyNumberFormat="1" applyFont="1" applyBorder="1" applyAlignment="1">
      <alignment vertical="center"/>
    </xf>
    <xf numFmtId="0" fontId="20" fillId="0" borderId="1" xfId="0" applyFont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workbookViewId="0">
      <selection activeCell="A1" sqref="A1"/>
    </sheetView>
  </sheetViews>
  <sheetFormatPr defaultColWidth="9" defaultRowHeight="13.5" outlineLevelCol="5"/>
  <cols>
    <col min="2" max="2" width="30.25" customWidth="1"/>
    <col min="3" max="3" width="31.8833333333333" customWidth="1"/>
    <col min="4" max="4" width="29.6333333333333" customWidth="1"/>
    <col min="5" max="5" width="22.8916666666667" customWidth="1"/>
    <col min="6" max="6" width="21.775" customWidth="1"/>
  </cols>
  <sheetData>
    <row r="1" s="314" customFormat="1" ht="20.1" customHeight="1" spans="1:1">
      <c r="A1" s="314" t="s">
        <v>0</v>
      </c>
    </row>
    <row r="2" s="315" customFormat="1" ht="62" customHeight="1" spans="1:6">
      <c r="A2" s="317" t="s">
        <v>1</v>
      </c>
      <c r="B2" s="318"/>
      <c r="C2" s="318"/>
      <c r="D2" s="318"/>
      <c r="E2" s="318"/>
      <c r="F2" s="318"/>
    </row>
    <row r="3" s="291" customFormat="1" ht="37.5" customHeight="1" spans="1:6">
      <c r="A3" s="284" t="s">
        <v>2</v>
      </c>
      <c r="B3" s="284" t="s">
        <v>3</v>
      </c>
      <c r="C3" s="284" t="s">
        <v>4</v>
      </c>
      <c r="D3" s="284" t="s">
        <v>5</v>
      </c>
      <c r="E3" s="284" t="s">
        <v>6</v>
      </c>
      <c r="F3" s="284" t="s">
        <v>7</v>
      </c>
    </row>
    <row r="4" ht="33" customHeight="1" spans="1:6">
      <c r="A4" s="302">
        <v>1</v>
      </c>
      <c r="B4" s="319" t="s">
        <v>8</v>
      </c>
      <c r="C4" s="320" t="s">
        <v>9</v>
      </c>
      <c r="D4" s="233" t="s">
        <v>10</v>
      </c>
      <c r="E4" s="300">
        <v>3000</v>
      </c>
      <c r="F4" s="300">
        <v>3000</v>
      </c>
    </row>
    <row r="5" ht="33" customHeight="1" spans="1:6">
      <c r="A5" s="304"/>
      <c r="B5" s="321"/>
      <c r="C5" s="322"/>
      <c r="D5" s="233" t="s">
        <v>11</v>
      </c>
      <c r="E5" s="300">
        <v>2000</v>
      </c>
      <c r="F5" s="300">
        <v>2000</v>
      </c>
    </row>
    <row r="6" ht="33" customHeight="1" spans="1:6">
      <c r="A6" s="302">
        <v>2</v>
      </c>
      <c r="B6" s="73" t="s">
        <v>8</v>
      </c>
      <c r="C6" s="73" t="s">
        <v>12</v>
      </c>
      <c r="D6" s="73" t="s">
        <v>13</v>
      </c>
      <c r="E6" s="300">
        <v>1850</v>
      </c>
      <c r="F6" s="300">
        <v>1500</v>
      </c>
    </row>
    <row r="7" ht="33" customHeight="1" spans="1:6">
      <c r="A7" s="306"/>
      <c r="B7" s="73" t="s">
        <v>8</v>
      </c>
      <c r="C7" s="73" t="s">
        <v>14</v>
      </c>
      <c r="D7" s="73" t="s">
        <v>13</v>
      </c>
      <c r="E7" s="300">
        <v>150</v>
      </c>
      <c r="F7" s="300">
        <v>104</v>
      </c>
    </row>
    <row r="8" ht="33" customHeight="1" spans="1:6">
      <c r="A8" s="297">
        <v>4</v>
      </c>
      <c r="B8" s="73" t="s">
        <v>8</v>
      </c>
      <c r="C8" s="73" t="s">
        <v>15</v>
      </c>
      <c r="D8" s="73" t="s">
        <v>16</v>
      </c>
      <c r="E8" s="300">
        <v>10000</v>
      </c>
      <c r="F8" s="300">
        <v>10000</v>
      </c>
    </row>
    <row r="9" ht="33" hidden="1" customHeight="1" spans="1:6">
      <c r="A9" s="297">
        <v>5</v>
      </c>
      <c r="B9" s="287"/>
      <c r="C9" s="287"/>
      <c r="D9" s="287"/>
      <c r="E9" s="300"/>
      <c r="F9" s="300"/>
    </row>
    <row r="10" ht="33" hidden="1" customHeight="1" spans="1:6">
      <c r="A10" s="297">
        <v>6</v>
      </c>
      <c r="B10" s="287"/>
      <c r="C10" s="287"/>
      <c r="D10" s="287"/>
      <c r="E10" s="323"/>
      <c r="F10" s="323"/>
    </row>
    <row r="11" s="316" customFormat="1" ht="33" customHeight="1" spans="1:6">
      <c r="A11" s="308" t="s">
        <v>17</v>
      </c>
      <c r="B11" s="309"/>
      <c r="C11" s="309"/>
      <c r="D11" s="310"/>
      <c r="E11" s="324">
        <v>17000</v>
      </c>
      <c r="F11" s="324">
        <v>16604</v>
      </c>
    </row>
  </sheetData>
  <mergeCells count="6">
    <mergeCell ref="A2:F2"/>
    <mergeCell ref="A11:D11"/>
    <mergeCell ref="A4:A5"/>
    <mergeCell ref="A6:A7"/>
    <mergeCell ref="B4:B5"/>
    <mergeCell ref="C4:C5"/>
  </mergeCells>
  <pageMargins left="0.7" right="0.7" top="0.75" bottom="0.75" header="0.3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22" workbookViewId="0">
      <selection activeCell="D11" sqref="D11"/>
    </sheetView>
  </sheetViews>
  <sheetFormatPr defaultColWidth="9" defaultRowHeight="13.5"/>
  <cols>
    <col min="2" max="2" width="29.8833333333333" customWidth="1"/>
    <col min="3" max="3" width="26.5" customWidth="1"/>
    <col min="4" max="4" width="16.3833333333333" style="290" customWidth="1"/>
    <col min="5" max="5" width="11.6333333333333" style="291" customWidth="1"/>
    <col min="6" max="6" width="13.8833333333333" customWidth="1"/>
    <col min="7" max="8" width="13.8833333333333" style="292" customWidth="1"/>
    <col min="9" max="9" width="15.1333333333333" customWidth="1"/>
  </cols>
  <sheetData>
    <row r="1" s="288" customFormat="1" ht="20.1" customHeight="1" spans="1:8">
      <c r="A1" s="288" t="s">
        <v>18</v>
      </c>
      <c r="D1" s="293"/>
      <c r="E1" s="294"/>
      <c r="G1" s="295"/>
      <c r="H1" s="295"/>
    </row>
    <row r="2" ht="36.75" customHeight="1" spans="1:9">
      <c r="A2" s="283" t="s">
        <v>19</v>
      </c>
      <c r="B2" s="283"/>
      <c r="C2" s="283"/>
      <c r="D2" s="283"/>
      <c r="E2" s="283"/>
      <c r="F2" s="283"/>
      <c r="G2" s="283"/>
      <c r="H2" s="283"/>
      <c r="I2" s="283"/>
    </row>
    <row r="3" s="289" customFormat="1" ht="30.75" customHeight="1" spans="1:9">
      <c r="A3" s="284" t="s">
        <v>2</v>
      </c>
      <c r="B3" s="284" t="s">
        <v>20</v>
      </c>
      <c r="C3" s="284" t="s">
        <v>21</v>
      </c>
      <c r="D3" s="284" t="s">
        <v>22</v>
      </c>
      <c r="E3" s="284" t="s">
        <v>23</v>
      </c>
      <c r="F3" s="284" t="s">
        <v>24</v>
      </c>
      <c r="G3" s="296" t="s">
        <v>25</v>
      </c>
      <c r="H3" s="296" t="s">
        <v>26</v>
      </c>
      <c r="I3" s="284" t="s">
        <v>27</v>
      </c>
    </row>
    <row r="4" ht="27.75" customHeight="1" spans="1:9">
      <c r="A4" s="297">
        <v>1</v>
      </c>
      <c r="B4" s="298" t="s">
        <v>28</v>
      </c>
      <c r="C4" s="287" t="s">
        <v>29</v>
      </c>
      <c r="D4" s="297">
        <v>20264913</v>
      </c>
      <c r="E4" s="299">
        <v>44284</v>
      </c>
      <c r="F4" s="300">
        <v>200052.72</v>
      </c>
      <c r="G4" s="300"/>
      <c r="H4" s="300">
        <f>F4+G4</f>
        <v>200052.72</v>
      </c>
      <c r="I4" s="286"/>
    </row>
    <row r="5" ht="27.75" customHeight="1" spans="1:9">
      <c r="A5" s="297"/>
      <c r="B5" s="298"/>
      <c r="C5" s="287" t="s">
        <v>30</v>
      </c>
      <c r="D5" s="297">
        <v>24707715</v>
      </c>
      <c r="E5" s="299">
        <v>44188</v>
      </c>
      <c r="F5" s="300">
        <v>62000</v>
      </c>
      <c r="G5" s="300"/>
      <c r="H5" s="300">
        <f t="shared" ref="H5:H7" si="0">F5+G5</f>
        <v>62000</v>
      </c>
      <c r="I5" s="286"/>
    </row>
    <row r="6" ht="27.75" customHeight="1" spans="1:9">
      <c r="A6" s="297"/>
      <c r="B6" s="298"/>
      <c r="C6" s="287" t="s">
        <v>31</v>
      </c>
      <c r="D6" s="325" t="s">
        <v>32</v>
      </c>
      <c r="E6" s="299">
        <v>44233</v>
      </c>
      <c r="F6" s="300">
        <f>9500*3+8185</f>
        <v>36685</v>
      </c>
      <c r="G6" s="300"/>
      <c r="H6" s="300">
        <f t="shared" si="0"/>
        <v>36685</v>
      </c>
      <c r="I6" s="286"/>
    </row>
    <row r="7" ht="27.75" customHeight="1" spans="1:9">
      <c r="A7" s="297"/>
      <c r="B7" s="298"/>
      <c r="C7" s="287" t="s">
        <v>33</v>
      </c>
      <c r="D7" s="297">
        <v>51744524</v>
      </c>
      <c r="E7" s="299">
        <v>44195</v>
      </c>
      <c r="F7" s="300">
        <v>12372</v>
      </c>
      <c r="G7" s="300"/>
      <c r="H7" s="300">
        <f t="shared" si="0"/>
        <v>12372</v>
      </c>
      <c r="I7" s="286"/>
    </row>
    <row r="8" ht="27.75" customHeight="1" spans="1:9">
      <c r="A8" s="297"/>
      <c r="B8" s="298"/>
      <c r="C8" s="284" t="s">
        <v>17</v>
      </c>
      <c r="D8" s="284"/>
      <c r="E8" s="284"/>
      <c r="F8" s="301">
        <f>SUM(F4:F7)</f>
        <v>311109.72</v>
      </c>
      <c r="G8" s="301">
        <f t="shared" ref="G8:H8" si="1">SUM(G4:G7)</f>
        <v>0</v>
      </c>
      <c r="H8" s="301">
        <f t="shared" si="1"/>
        <v>311109.72</v>
      </c>
      <c r="I8" s="286"/>
    </row>
    <row r="9" ht="27" customHeight="1" spans="1:9">
      <c r="A9" s="302">
        <v>2</v>
      </c>
      <c r="B9" s="303" t="s">
        <v>34</v>
      </c>
      <c r="C9" s="287" t="s">
        <v>29</v>
      </c>
      <c r="D9" s="297">
        <v>20264895</v>
      </c>
      <c r="E9" s="299">
        <v>44281</v>
      </c>
      <c r="F9" s="300">
        <v>200016.36</v>
      </c>
      <c r="G9" s="300"/>
      <c r="H9" s="300">
        <f>F9+G9</f>
        <v>200016.36</v>
      </c>
      <c r="I9" s="286"/>
    </row>
    <row r="10" ht="27" customHeight="1" spans="1:9">
      <c r="A10" s="304"/>
      <c r="B10" s="305"/>
      <c r="C10" s="287" t="s">
        <v>35</v>
      </c>
      <c r="D10" s="297">
        <v>24707716</v>
      </c>
      <c r="E10" s="299">
        <v>44188</v>
      </c>
      <c r="F10" s="300">
        <v>79002</v>
      </c>
      <c r="G10" s="300"/>
      <c r="H10" s="300">
        <f t="shared" ref="H10:H11" si="2">F10+G10</f>
        <v>79002</v>
      </c>
      <c r="I10" s="286"/>
    </row>
    <row r="11" ht="27" customHeight="1" spans="1:9">
      <c r="A11" s="304"/>
      <c r="B11" s="305"/>
      <c r="C11" s="287" t="s">
        <v>30</v>
      </c>
      <c r="D11" s="297">
        <v>24707717</v>
      </c>
      <c r="E11" s="299">
        <v>44547</v>
      </c>
      <c r="F11" s="300">
        <v>40000</v>
      </c>
      <c r="G11" s="300"/>
      <c r="H11" s="300">
        <f t="shared" si="2"/>
        <v>40000</v>
      </c>
      <c r="I11" s="286"/>
    </row>
    <row r="12" ht="27" customHeight="1" spans="1:9">
      <c r="A12" s="306"/>
      <c r="B12" s="307"/>
      <c r="C12" s="308" t="s">
        <v>17</v>
      </c>
      <c r="D12" s="309"/>
      <c r="E12" s="310"/>
      <c r="F12" s="301">
        <f>SUM(F9:F11)</f>
        <v>319018.36</v>
      </c>
      <c r="G12" s="301">
        <f t="shared" ref="G12:H12" si="3">SUM(G9:G11)</f>
        <v>0</v>
      </c>
      <c r="H12" s="301">
        <f t="shared" si="3"/>
        <v>319018.36</v>
      </c>
      <c r="I12" s="286"/>
    </row>
    <row r="13" ht="27" customHeight="1" spans="1:9">
      <c r="A13" s="302">
        <v>3</v>
      </c>
      <c r="B13" s="303" t="s">
        <v>36</v>
      </c>
      <c r="C13" s="287" t="s">
        <v>29</v>
      </c>
      <c r="D13" s="325" t="s">
        <v>37</v>
      </c>
      <c r="E13" s="299">
        <v>44231</v>
      </c>
      <c r="F13" s="300">
        <v>972000</v>
      </c>
      <c r="G13" s="300"/>
      <c r="H13" s="300">
        <f t="shared" ref="H13:H35" si="4">F13+G13</f>
        <v>972000</v>
      </c>
      <c r="I13" s="286"/>
    </row>
    <row r="14" ht="27" customHeight="1" spans="1:9">
      <c r="A14" s="304"/>
      <c r="B14" s="305"/>
      <c r="C14" s="287" t="s">
        <v>29</v>
      </c>
      <c r="D14" s="297">
        <v>20264846</v>
      </c>
      <c r="E14" s="299">
        <v>44280</v>
      </c>
      <c r="F14" s="300">
        <v>90000</v>
      </c>
      <c r="G14" s="300"/>
      <c r="H14" s="300">
        <f t="shared" si="4"/>
        <v>90000</v>
      </c>
      <c r="I14" s="286"/>
    </row>
    <row r="15" ht="27" customHeight="1" spans="1:9">
      <c r="A15" s="304"/>
      <c r="B15" s="305"/>
      <c r="C15" s="287" t="s">
        <v>29</v>
      </c>
      <c r="D15" s="297">
        <v>20273428</v>
      </c>
      <c r="E15" s="299">
        <v>44432</v>
      </c>
      <c r="F15" s="300">
        <v>3500</v>
      </c>
      <c r="G15" s="300"/>
      <c r="H15" s="300">
        <f t="shared" si="4"/>
        <v>3500</v>
      </c>
      <c r="I15" s="286"/>
    </row>
    <row r="16" ht="27" customHeight="1" spans="1:9">
      <c r="A16" s="306"/>
      <c r="B16" s="307"/>
      <c r="C16" s="308" t="s">
        <v>17</v>
      </c>
      <c r="D16" s="309"/>
      <c r="E16" s="310"/>
      <c r="F16" s="311">
        <f>SUM(F13:F15)</f>
        <v>1065500</v>
      </c>
      <c r="G16" s="311">
        <f t="shared" ref="G16:H16" si="5">SUM(G13:G15)</f>
        <v>0</v>
      </c>
      <c r="H16" s="311">
        <f t="shared" si="5"/>
        <v>1065500</v>
      </c>
      <c r="I16" s="286"/>
    </row>
    <row r="17" ht="27" customHeight="1" spans="1:9">
      <c r="A17" s="302">
        <v>4</v>
      </c>
      <c r="B17" s="303" t="s">
        <v>38</v>
      </c>
      <c r="C17" s="287" t="s">
        <v>39</v>
      </c>
      <c r="D17" s="297">
        <v>13725642</v>
      </c>
      <c r="E17" s="299">
        <v>44146</v>
      </c>
      <c r="F17" s="300">
        <v>24580</v>
      </c>
      <c r="G17" s="300"/>
      <c r="H17" s="300">
        <f t="shared" si="4"/>
        <v>24580</v>
      </c>
      <c r="I17" s="286"/>
    </row>
    <row r="18" ht="27" customHeight="1" spans="1:9">
      <c r="A18" s="304"/>
      <c r="B18" s="305"/>
      <c r="C18" s="287" t="s">
        <v>29</v>
      </c>
      <c r="D18" s="297">
        <v>20264941</v>
      </c>
      <c r="E18" s="299">
        <v>44275</v>
      </c>
      <c r="F18" s="300">
        <v>200052.72</v>
      </c>
      <c r="G18" s="300"/>
      <c r="H18" s="300">
        <f t="shared" si="4"/>
        <v>200052.72</v>
      </c>
      <c r="I18" s="286"/>
    </row>
    <row r="19" ht="27" customHeight="1" spans="1:9">
      <c r="A19" s="304"/>
      <c r="B19" s="305"/>
      <c r="C19" s="287" t="s">
        <v>40</v>
      </c>
      <c r="D19" s="297">
        <v>24707713</v>
      </c>
      <c r="E19" s="299">
        <v>44188</v>
      </c>
      <c r="F19" s="300">
        <v>43925</v>
      </c>
      <c r="G19" s="300"/>
      <c r="H19" s="300">
        <f t="shared" si="4"/>
        <v>43925</v>
      </c>
      <c r="I19" s="286"/>
    </row>
    <row r="20" ht="27" customHeight="1" spans="1:9">
      <c r="A20" s="306"/>
      <c r="B20" s="307"/>
      <c r="C20" s="308" t="s">
        <v>17</v>
      </c>
      <c r="D20" s="309"/>
      <c r="E20" s="310"/>
      <c r="F20" s="301">
        <f>SUM(F17:F19)</f>
        <v>268557.72</v>
      </c>
      <c r="G20" s="301">
        <f t="shared" ref="G20:H20" si="6">SUM(G17:G19)</f>
        <v>0</v>
      </c>
      <c r="H20" s="301">
        <f t="shared" si="6"/>
        <v>268557.72</v>
      </c>
      <c r="I20" s="286"/>
    </row>
    <row r="21" ht="27" customHeight="1" spans="1:9">
      <c r="A21" s="302">
        <v>5</v>
      </c>
      <c r="B21" s="303" t="s">
        <v>41</v>
      </c>
      <c r="C21" s="312" t="s">
        <v>42</v>
      </c>
      <c r="D21" s="297">
        <v>51741942</v>
      </c>
      <c r="E21" s="299">
        <v>44168</v>
      </c>
      <c r="F21" s="300">
        <v>127034</v>
      </c>
      <c r="G21" s="300"/>
      <c r="H21" s="300">
        <f t="shared" si="4"/>
        <v>127034</v>
      </c>
      <c r="I21" s="286"/>
    </row>
    <row r="22" ht="27" customHeight="1" spans="1:9">
      <c r="A22" s="304"/>
      <c r="B22" s="305"/>
      <c r="C22" s="313"/>
      <c r="D22" s="297">
        <v>51741195</v>
      </c>
      <c r="E22" s="299">
        <v>44182</v>
      </c>
      <c r="F22" s="300">
        <v>17854</v>
      </c>
      <c r="G22" s="300"/>
      <c r="H22" s="300">
        <f t="shared" si="4"/>
        <v>17854</v>
      </c>
      <c r="I22" s="286"/>
    </row>
    <row r="23" ht="27" customHeight="1" spans="1:9">
      <c r="A23" s="304"/>
      <c r="B23" s="305"/>
      <c r="C23" s="287" t="s">
        <v>43</v>
      </c>
      <c r="D23" s="297">
        <v>46437652</v>
      </c>
      <c r="E23" s="299">
        <v>44163</v>
      </c>
      <c r="F23" s="300">
        <v>11254</v>
      </c>
      <c r="G23" s="300"/>
      <c r="H23" s="300">
        <f t="shared" si="4"/>
        <v>11254</v>
      </c>
      <c r="I23" s="286"/>
    </row>
    <row r="24" ht="27" customHeight="1" spans="1:9">
      <c r="A24" s="304"/>
      <c r="B24" s="305"/>
      <c r="C24" s="287" t="s">
        <v>44</v>
      </c>
      <c r="D24" s="297">
        <v>51743524</v>
      </c>
      <c r="E24" s="299">
        <v>44179</v>
      </c>
      <c r="F24" s="300">
        <v>28338</v>
      </c>
      <c r="G24" s="300"/>
      <c r="H24" s="300">
        <f t="shared" si="4"/>
        <v>28338</v>
      </c>
      <c r="I24" s="286"/>
    </row>
    <row r="25" ht="27" customHeight="1" spans="1:9">
      <c r="A25" s="304"/>
      <c r="B25" s="305"/>
      <c r="C25" s="287" t="s">
        <v>45</v>
      </c>
      <c r="D25" s="297">
        <v>24961650</v>
      </c>
      <c r="E25" s="299">
        <v>44550</v>
      </c>
      <c r="F25" s="300">
        <v>31359.8</v>
      </c>
      <c r="G25" s="300"/>
      <c r="H25" s="300">
        <f t="shared" si="4"/>
        <v>31359.8</v>
      </c>
      <c r="I25" s="286"/>
    </row>
    <row r="26" ht="27" customHeight="1" spans="1:9">
      <c r="A26" s="304"/>
      <c r="B26" s="305"/>
      <c r="C26" s="287" t="s">
        <v>46</v>
      </c>
      <c r="D26" s="297">
        <v>20267523</v>
      </c>
      <c r="E26" s="299">
        <v>44336</v>
      </c>
      <c r="F26" s="300">
        <v>27425</v>
      </c>
      <c r="G26" s="300"/>
      <c r="H26" s="300">
        <f t="shared" si="4"/>
        <v>27425</v>
      </c>
      <c r="I26" s="287"/>
    </row>
    <row r="27" ht="27" customHeight="1" spans="1:9">
      <c r="A27" s="304"/>
      <c r="B27" s="305"/>
      <c r="C27" s="287" t="s">
        <v>47</v>
      </c>
      <c r="D27" s="297">
        <v>24884144</v>
      </c>
      <c r="E27" s="299">
        <v>44386</v>
      </c>
      <c r="F27" s="300">
        <v>64250</v>
      </c>
      <c r="G27" s="300"/>
      <c r="H27" s="300">
        <f t="shared" si="4"/>
        <v>64250</v>
      </c>
      <c r="I27" s="286"/>
    </row>
    <row r="28" ht="27" customHeight="1" spans="1:9">
      <c r="A28" s="304"/>
      <c r="B28" s="305"/>
      <c r="C28" s="287" t="s">
        <v>29</v>
      </c>
      <c r="D28" s="297">
        <v>20264858</v>
      </c>
      <c r="E28" s="299">
        <v>44281</v>
      </c>
      <c r="F28" s="300">
        <v>200001.82</v>
      </c>
      <c r="G28" s="300"/>
      <c r="H28" s="300">
        <f t="shared" si="4"/>
        <v>200001.82</v>
      </c>
      <c r="I28" s="286"/>
    </row>
    <row r="29" ht="27" customHeight="1" spans="1:9">
      <c r="A29" s="304"/>
      <c r="B29" s="305"/>
      <c r="C29" s="287" t="s">
        <v>48</v>
      </c>
      <c r="D29" s="297">
        <v>24707714</v>
      </c>
      <c r="E29" s="299">
        <v>44188</v>
      </c>
      <c r="F29" s="300">
        <v>74000</v>
      </c>
      <c r="G29" s="300"/>
      <c r="H29" s="300">
        <f t="shared" si="4"/>
        <v>74000</v>
      </c>
      <c r="I29" s="286"/>
    </row>
    <row r="30" ht="27" customHeight="1" spans="1:9">
      <c r="A30" s="306"/>
      <c r="B30" s="307"/>
      <c r="C30" s="308" t="s">
        <v>17</v>
      </c>
      <c r="D30" s="309"/>
      <c r="E30" s="310"/>
      <c r="F30" s="311">
        <f>SUM(F21:F29)</f>
        <v>581516.62</v>
      </c>
      <c r="G30" s="311">
        <f t="shared" ref="G30:H30" si="7">SUM(G21:G29)</f>
        <v>0</v>
      </c>
      <c r="H30" s="311">
        <f t="shared" si="7"/>
        <v>581516.62</v>
      </c>
      <c r="I30" s="286"/>
    </row>
    <row r="31" ht="27" customHeight="1" spans="1:9">
      <c r="A31" s="73">
        <v>6</v>
      </c>
      <c r="B31" s="298" t="s">
        <v>38</v>
      </c>
      <c r="C31" s="287" t="s">
        <v>49</v>
      </c>
      <c r="D31" s="297">
        <v>44729586</v>
      </c>
      <c r="E31" s="299">
        <v>44204</v>
      </c>
      <c r="F31" s="300">
        <v>72800</v>
      </c>
      <c r="G31" s="300"/>
      <c r="H31" s="300">
        <f t="shared" si="4"/>
        <v>72800</v>
      </c>
      <c r="I31" s="286"/>
    </row>
    <row r="32" ht="27" customHeight="1" spans="1:9">
      <c r="A32" s="73"/>
      <c r="B32" s="298"/>
      <c r="C32" s="287" t="s">
        <v>50</v>
      </c>
      <c r="D32" s="297">
        <v>32298116</v>
      </c>
      <c r="E32" s="299">
        <v>44358</v>
      </c>
      <c r="F32" s="300">
        <v>100000</v>
      </c>
      <c r="G32" s="300"/>
      <c r="H32" s="300">
        <f t="shared" si="4"/>
        <v>100000</v>
      </c>
      <c r="I32" s="286"/>
    </row>
    <row r="33" ht="27" customHeight="1" spans="1:9">
      <c r="A33" s="73"/>
      <c r="B33" s="298"/>
      <c r="C33" s="287" t="s">
        <v>51</v>
      </c>
      <c r="D33" s="297" t="s">
        <v>52</v>
      </c>
      <c r="E33" s="299">
        <v>44134</v>
      </c>
      <c r="F33" s="300">
        <v>38500</v>
      </c>
      <c r="G33" s="300"/>
      <c r="H33" s="300">
        <f t="shared" si="4"/>
        <v>38500</v>
      </c>
      <c r="I33" s="286"/>
    </row>
    <row r="34" ht="27" customHeight="1" spans="1:9">
      <c r="A34" s="73"/>
      <c r="B34" s="298"/>
      <c r="C34" s="287" t="s">
        <v>53</v>
      </c>
      <c r="D34" s="297">
        <v>24880855</v>
      </c>
      <c r="E34" s="299">
        <v>44357</v>
      </c>
      <c r="F34" s="300">
        <v>7900</v>
      </c>
      <c r="G34" s="300"/>
      <c r="H34" s="300">
        <f t="shared" si="4"/>
        <v>7900</v>
      </c>
      <c r="I34" s="286"/>
    </row>
    <row r="35" ht="27" customHeight="1" spans="1:9">
      <c r="A35" s="73"/>
      <c r="B35" s="298"/>
      <c r="C35" s="287" t="s">
        <v>54</v>
      </c>
      <c r="D35" s="297" t="s">
        <v>55</v>
      </c>
      <c r="E35" s="299">
        <v>44189</v>
      </c>
      <c r="F35" s="300">
        <v>560000</v>
      </c>
      <c r="G35" s="300"/>
      <c r="H35" s="300">
        <f t="shared" si="4"/>
        <v>560000</v>
      </c>
      <c r="I35" s="286"/>
    </row>
    <row r="36" ht="27" customHeight="1" spans="1:9">
      <c r="A36" s="73"/>
      <c r="B36" s="298"/>
      <c r="C36" s="284" t="s">
        <v>17</v>
      </c>
      <c r="D36" s="284"/>
      <c r="E36" s="284"/>
      <c r="F36" s="301">
        <f>SUM(F31:F35)</f>
        <v>779200</v>
      </c>
      <c r="G36" s="301">
        <f t="shared" ref="G36:H36" si="8">SUM(G31:G35)</f>
        <v>0</v>
      </c>
      <c r="H36" s="301">
        <f t="shared" si="8"/>
        <v>779200</v>
      </c>
      <c r="I36" s="286"/>
    </row>
  </sheetData>
  <mergeCells count="20">
    <mergeCell ref="A2:I2"/>
    <mergeCell ref="C8:E8"/>
    <mergeCell ref="C12:E12"/>
    <mergeCell ref="C16:E16"/>
    <mergeCell ref="C20:E20"/>
    <mergeCell ref="C30:E30"/>
    <mergeCell ref="C36:E36"/>
    <mergeCell ref="A4:A8"/>
    <mergeCell ref="A9:A12"/>
    <mergeCell ref="A13:A16"/>
    <mergeCell ref="A17:A20"/>
    <mergeCell ref="A21:A30"/>
    <mergeCell ref="A31:A36"/>
    <mergeCell ref="B4:B8"/>
    <mergeCell ref="B9:B12"/>
    <mergeCell ref="B13:B16"/>
    <mergeCell ref="B17:B20"/>
    <mergeCell ref="B21:B30"/>
    <mergeCell ref="B31:B36"/>
    <mergeCell ref="C21:C22"/>
  </mergeCells>
  <pageMargins left="0.7" right="0.7" top="0.75" bottom="0.75" header="0.3" footer="0.3"/>
  <pageSetup paperSize="9" scale="5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view="pageBreakPreview" zoomScaleNormal="100" workbookViewId="0">
      <selection activeCell="C6" sqref="C6"/>
    </sheetView>
  </sheetViews>
  <sheetFormatPr defaultColWidth="9" defaultRowHeight="13.5" outlineLevelCol="3"/>
  <cols>
    <col min="1" max="1" width="6.38333333333333" customWidth="1"/>
    <col min="2" max="2" width="27.6666666666667" customWidth="1"/>
    <col min="3" max="3" width="89.5583333333333" customWidth="1"/>
    <col min="4" max="4" width="14.4416666666667" customWidth="1"/>
  </cols>
  <sheetData>
    <row r="1" s="281" customFormat="1" ht="57" customHeight="1" spans="1:4">
      <c r="A1" s="282" t="s">
        <v>56</v>
      </c>
      <c r="B1" s="282"/>
      <c r="C1" s="282"/>
      <c r="D1" s="282"/>
    </row>
    <row r="2" ht="13" customHeight="1" spans="1:3">
      <c r="A2" s="283"/>
      <c r="B2" s="283"/>
      <c r="C2" s="283"/>
    </row>
    <row r="3" ht="39" customHeight="1" spans="1:4">
      <c r="A3" s="284" t="s">
        <v>2</v>
      </c>
      <c r="B3" s="284" t="s">
        <v>57</v>
      </c>
      <c r="C3" s="284" t="s">
        <v>58</v>
      </c>
      <c r="D3" s="284" t="s">
        <v>27</v>
      </c>
    </row>
    <row r="4" ht="51" customHeight="1" spans="1:4">
      <c r="A4" s="73">
        <v>1</v>
      </c>
      <c r="B4" s="285" t="str">
        <f>汇总表!D4</f>
        <v>按期竣工投产奖励</v>
      </c>
      <c r="C4" s="285" t="s">
        <v>59</v>
      </c>
      <c r="D4" s="286"/>
    </row>
    <row r="5" ht="47" customHeight="1" spans="1:4">
      <c r="A5" s="73"/>
      <c r="B5" s="285"/>
      <c r="C5" s="285" t="s">
        <v>60</v>
      </c>
      <c r="D5" s="286"/>
    </row>
    <row r="6" ht="47" customHeight="1" spans="1:4">
      <c r="A6" s="73"/>
      <c r="B6" s="285"/>
      <c r="C6" s="285" t="s">
        <v>61</v>
      </c>
      <c r="D6" s="286"/>
    </row>
    <row r="7" ht="47" customHeight="1" spans="1:4">
      <c r="A7" s="73"/>
      <c r="B7" s="285"/>
      <c r="C7" s="285" t="s">
        <v>62</v>
      </c>
      <c r="D7" s="286"/>
    </row>
    <row r="8" ht="47" customHeight="1" spans="1:4">
      <c r="A8" s="73">
        <v>2</v>
      </c>
      <c r="B8" s="285" t="s">
        <v>13</v>
      </c>
      <c r="C8" s="285" t="s">
        <v>63</v>
      </c>
      <c r="D8" s="286"/>
    </row>
    <row r="9" ht="47" customHeight="1" spans="1:4">
      <c r="A9" s="73"/>
      <c r="B9" s="285"/>
      <c r="C9" s="285" t="s">
        <v>64</v>
      </c>
      <c r="D9" s="286"/>
    </row>
    <row r="10" ht="30" customHeight="1" spans="1:4">
      <c r="A10" s="73"/>
      <c r="B10" s="285"/>
      <c r="C10" s="287" t="s">
        <v>65</v>
      </c>
      <c r="D10" s="286"/>
    </row>
  </sheetData>
  <mergeCells count="2">
    <mergeCell ref="A1:D1"/>
    <mergeCell ref="A2:C2"/>
  </mergeCells>
  <pageMargins left="0.7" right="0.7" top="0.75" bottom="0.75" header="0.3" footer="0.3"/>
  <pageSetup paperSize="9" scale="9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F228"/>
  <sheetViews>
    <sheetView view="pageBreakPreview" zoomScale="55" zoomScaleNormal="70" workbookViewId="0">
      <pane xSplit="8" ySplit="3" topLeftCell="J4" activePane="bottomRight" state="frozen"/>
      <selection/>
      <selection pane="topRight"/>
      <selection pane="bottomLeft"/>
      <selection pane="bottomRight" activeCell="Z26" sqref="Z26"/>
    </sheetView>
  </sheetViews>
  <sheetFormatPr defaultColWidth="8.75" defaultRowHeight="14.25"/>
  <cols>
    <col min="1" max="1" width="5.725" style="1" customWidth="1"/>
    <col min="2" max="2" width="5.5" style="1" customWidth="1"/>
    <col min="3" max="3" width="15.5833333333333" style="5" customWidth="1"/>
    <col min="4" max="5" width="17.05" style="1" customWidth="1"/>
    <col min="6" max="6" width="7.05833333333333" style="1" customWidth="1"/>
    <col min="7" max="7" width="16.225" style="6" customWidth="1"/>
    <col min="8" max="8" width="17.925" style="7" customWidth="1"/>
    <col min="9" max="9" width="16.9083333333333" style="8" customWidth="1"/>
    <col min="10" max="10" width="11.6166666666667" style="1" customWidth="1"/>
    <col min="11" max="11" width="10.45" style="1" customWidth="1"/>
    <col min="12" max="12" width="17.1166666666667" style="1" customWidth="1"/>
    <col min="13" max="13" width="15.9416666666667" style="1" customWidth="1"/>
    <col min="14" max="14" width="11.7583333333333" style="1" customWidth="1"/>
    <col min="15" max="15" width="16.3416666666667" style="1" customWidth="1"/>
    <col min="16" max="16" width="10.45" style="1" customWidth="1"/>
    <col min="17" max="17" width="8.38333333333333" style="1" customWidth="1"/>
    <col min="18" max="18" width="15.4" style="1" customWidth="1"/>
    <col min="19" max="19" width="9.93333333333333" style="1" customWidth="1"/>
    <col min="20" max="20" width="13.975" style="1" customWidth="1"/>
    <col min="21" max="21" width="6.46666666666667" style="1" customWidth="1"/>
    <col min="22" max="22" width="8.38333333333333" style="1" customWidth="1"/>
    <col min="23" max="23" width="12.5" style="1" hidden="1" customWidth="1"/>
    <col min="24" max="24" width="12.25" style="1" hidden="1" customWidth="1"/>
    <col min="25" max="25" width="20.1083333333333" style="199" customWidth="1"/>
    <col min="26" max="28" width="15.8666666666667" style="1" customWidth="1"/>
    <col min="29" max="29" width="22.3666666666667" style="1" customWidth="1"/>
    <col min="30" max="30" width="9.44166666666667" style="1" customWidth="1"/>
    <col min="31" max="31" width="8.75" style="1" customWidth="1"/>
    <col min="32" max="32" width="9.44166666666667" style="1" customWidth="1"/>
    <col min="33" max="35" width="8.75" style="1" customWidth="1"/>
    <col min="36" max="16384" width="8.75" style="1"/>
  </cols>
  <sheetData>
    <row r="1" ht="46" customHeight="1" spans="1:22">
      <c r="A1" s="251" t="s">
        <v>66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5"/>
    </row>
    <row r="2" ht="33" customHeight="1" spans="1:25">
      <c r="A2" s="253" t="s">
        <v>67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 t="s">
        <v>68</v>
      </c>
      <c r="M2" s="254"/>
      <c r="N2" s="254"/>
      <c r="O2" s="254"/>
      <c r="P2" s="254"/>
      <c r="Q2" s="254"/>
      <c r="R2" s="254"/>
      <c r="S2" s="254"/>
      <c r="T2" s="254"/>
      <c r="U2" s="254"/>
      <c r="V2" s="256"/>
      <c r="Y2" s="206"/>
    </row>
    <row r="3" s="2" customFormat="1" ht="84" customHeight="1" spans="1:28">
      <c r="A3" s="82" t="s">
        <v>69</v>
      </c>
      <c r="B3" s="82" t="s">
        <v>2</v>
      </c>
      <c r="C3" s="82" t="s">
        <v>70</v>
      </c>
      <c r="D3" s="82"/>
      <c r="E3" s="82" t="s">
        <v>71</v>
      </c>
      <c r="F3" s="82" t="s">
        <v>72</v>
      </c>
      <c r="G3" s="200" t="s">
        <v>73</v>
      </c>
      <c r="H3" s="201" t="s">
        <v>74</v>
      </c>
      <c r="I3" s="82" t="s">
        <v>75</v>
      </c>
      <c r="J3" s="82" t="s">
        <v>76</v>
      </c>
      <c r="K3" s="82" t="s">
        <v>77</v>
      </c>
      <c r="L3" s="82" t="s">
        <v>22</v>
      </c>
      <c r="M3" s="82" t="s">
        <v>78</v>
      </c>
      <c r="N3" s="82" t="s">
        <v>23</v>
      </c>
      <c r="O3" s="147" t="s">
        <v>79</v>
      </c>
      <c r="P3" s="82" t="s">
        <v>80</v>
      </c>
      <c r="Q3" s="82" t="s">
        <v>81</v>
      </c>
      <c r="R3" s="82" t="s">
        <v>82</v>
      </c>
      <c r="S3" s="82" t="s">
        <v>83</v>
      </c>
      <c r="T3" s="82" t="s">
        <v>84</v>
      </c>
      <c r="U3" s="82" t="s">
        <v>85</v>
      </c>
      <c r="V3" s="82" t="s">
        <v>86</v>
      </c>
      <c r="W3" s="2" t="s">
        <v>87</v>
      </c>
      <c r="X3" s="2" t="s">
        <v>88</v>
      </c>
      <c r="Y3" s="206" t="s">
        <v>27</v>
      </c>
      <c r="AB3" s="82" t="s">
        <v>78</v>
      </c>
    </row>
    <row r="4" s="3" customFormat="1" ht="24" customHeight="1" spans="1:28">
      <c r="A4" s="133" t="s">
        <v>89</v>
      </c>
      <c r="B4" s="19">
        <v>1</v>
      </c>
      <c r="C4" s="20" t="s">
        <v>90</v>
      </c>
      <c r="D4" s="19"/>
      <c r="E4" s="19" t="s">
        <v>91</v>
      </c>
      <c r="F4" s="19">
        <v>6</v>
      </c>
      <c r="G4" s="22">
        <v>204</v>
      </c>
      <c r="H4" s="22">
        <v>183</v>
      </c>
      <c r="I4" s="42" t="s">
        <v>92</v>
      </c>
      <c r="J4" s="43">
        <v>44902</v>
      </c>
      <c r="K4" s="19" t="s">
        <v>93</v>
      </c>
      <c r="L4" s="19" t="s">
        <v>94</v>
      </c>
      <c r="M4" s="57">
        <v>204</v>
      </c>
      <c r="N4" s="163">
        <v>44855</v>
      </c>
      <c r="O4" s="46">
        <v>61</v>
      </c>
      <c r="P4" s="203" t="s">
        <v>95</v>
      </c>
      <c r="Q4" s="36" t="s">
        <v>96</v>
      </c>
      <c r="R4" s="80">
        <v>44687</v>
      </c>
      <c r="S4" s="19" t="s">
        <v>97</v>
      </c>
      <c r="T4" s="43">
        <v>44665</v>
      </c>
      <c r="U4" s="19" t="s">
        <v>98</v>
      </c>
      <c r="V4" s="19" t="s">
        <v>99</v>
      </c>
      <c r="W4" s="202"/>
      <c r="X4" s="3">
        <v>13</v>
      </c>
      <c r="Y4" s="79" t="s">
        <v>100</v>
      </c>
      <c r="Z4" s="207"/>
      <c r="AA4" s="207"/>
      <c r="AB4" s="208">
        <v>204</v>
      </c>
    </row>
    <row r="5" s="3" customFormat="1" ht="24" customHeight="1" spans="1:29">
      <c r="A5" s="202"/>
      <c r="B5" s="23"/>
      <c r="C5" s="24"/>
      <c r="D5" s="23"/>
      <c r="E5" s="23"/>
      <c r="F5" s="23"/>
      <c r="G5" s="26"/>
      <c r="H5" s="26"/>
      <c r="I5" s="48"/>
      <c r="J5" s="49"/>
      <c r="K5" s="23"/>
      <c r="L5" s="23"/>
      <c r="M5" s="60"/>
      <c r="N5" s="164"/>
      <c r="O5" s="46">
        <v>61</v>
      </c>
      <c r="P5" s="203" t="s">
        <v>101</v>
      </c>
      <c r="Q5" s="36" t="s">
        <v>102</v>
      </c>
      <c r="R5" s="80">
        <v>44687</v>
      </c>
      <c r="S5" s="23"/>
      <c r="T5" s="23"/>
      <c r="U5" s="23"/>
      <c r="V5" s="23"/>
      <c r="W5" s="202"/>
      <c r="Y5" s="79"/>
      <c r="Z5" s="207"/>
      <c r="AA5" s="207"/>
      <c r="AB5" s="208"/>
      <c r="AC5" s="209">
        <v>44824</v>
      </c>
    </row>
    <row r="6" s="3" customFormat="1" ht="24" customHeight="1" spans="1:28">
      <c r="A6" s="202"/>
      <c r="B6" s="27"/>
      <c r="C6" s="28"/>
      <c r="D6" s="27"/>
      <c r="E6" s="27"/>
      <c r="F6" s="27"/>
      <c r="G6" s="30"/>
      <c r="H6" s="30"/>
      <c r="I6" s="51"/>
      <c r="J6" s="52"/>
      <c r="K6" s="27"/>
      <c r="L6" s="27"/>
      <c r="M6" s="62"/>
      <c r="N6" s="101"/>
      <c r="O6" s="46">
        <v>61</v>
      </c>
      <c r="P6" s="203" t="s">
        <v>103</v>
      </c>
      <c r="Q6" s="36" t="s">
        <v>102</v>
      </c>
      <c r="R6" s="80">
        <v>44979</v>
      </c>
      <c r="S6" s="27"/>
      <c r="T6" s="27"/>
      <c r="U6" s="27"/>
      <c r="V6" s="27"/>
      <c r="W6" s="202"/>
      <c r="Y6" s="79"/>
      <c r="Z6" s="207"/>
      <c r="AA6" s="207"/>
      <c r="AB6" s="208"/>
    </row>
    <row r="7" s="3" customFormat="1" ht="24" hidden="1" customHeight="1" spans="1:28">
      <c r="A7" s="202"/>
      <c r="B7" s="19">
        <v>2</v>
      </c>
      <c r="C7" s="20" t="s">
        <v>104</v>
      </c>
      <c r="D7" s="19"/>
      <c r="E7" s="19" t="s">
        <v>105</v>
      </c>
      <c r="F7" s="19">
        <v>5</v>
      </c>
      <c r="G7" s="22">
        <v>442</v>
      </c>
      <c r="H7" s="22">
        <v>396</v>
      </c>
      <c r="I7" s="42" t="s">
        <v>106</v>
      </c>
      <c r="J7" s="43">
        <v>44902</v>
      </c>
      <c r="K7" s="19" t="s">
        <v>107</v>
      </c>
      <c r="L7" s="19" t="s">
        <v>108</v>
      </c>
      <c r="M7" s="57">
        <v>442</v>
      </c>
      <c r="N7" s="43">
        <v>44855</v>
      </c>
      <c r="O7" s="46">
        <v>132</v>
      </c>
      <c r="P7" s="46" t="s">
        <v>109</v>
      </c>
      <c r="Q7" s="36" t="s">
        <v>96</v>
      </c>
      <c r="R7" s="69">
        <v>44687</v>
      </c>
      <c r="S7" s="19" t="s">
        <v>110</v>
      </c>
      <c r="T7" s="43">
        <v>44665</v>
      </c>
      <c r="U7" s="19" t="s">
        <v>98</v>
      </c>
      <c r="V7" s="19" t="s">
        <v>99</v>
      </c>
      <c r="W7" s="202"/>
      <c r="X7" s="3">
        <v>13</v>
      </c>
      <c r="Y7" s="79"/>
      <c r="Z7" s="207"/>
      <c r="AA7" s="207"/>
      <c r="AB7" s="208">
        <v>442</v>
      </c>
    </row>
    <row r="8" s="3" customFormat="1" ht="24" hidden="1" customHeight="1" spans="1:28">
      <c r="A8" s="202"/>
      <c r="B8" s="23"/>
      <c r="C8" s="24"/>
      <c r="D8" s="23"/>
      <c r="E8" s="23"/>
      <c r="F8" s="23"/>
      <c r="G8" s="26"/>
      <c r="H8" s="26"/>
      <c r="I8" s="48"/>
      <c r="J8" s="23"/>
      <c r="K8" s="23"/>
      <c r="L8" s="23"/>
      <c r="M8" s="60"/>
      <c r="N8" s="23"/>
      <c r="O8" s="46">
        <v>132</v>
      </c>
      <c r="P8" s="46" t="s">
        <v>111</v>
      </c>
      <c r="Q8" s="36" t="s">
        <v>102</v>
      </c>
      <c r="R8" s="69">
        <v>44692</v>
      </c>
      <c r="S8" s="23"/>
      <c r="T8" s="23"/>
      <c r="U8" s="23"/>
      <c r="V8" s="23"/>
      <c r="W8" s="202"/>
      <c r="Y8" s="79"/>
      <c r="Z8" s="207"/>
      <c r="AA8" s="207"/>
      <c r="AB8" s="208"/>
    </row>
    <row r="9" s="3" customFormat="1" ht="24" hidden="1" customHeight="1" spans="1:28">
      <c r="A9" s="202"/>
      <c r="B9" s="27"/>
      <c r="C9" s="28"/>
      <c r="D9" s="27"/>
      <c r="E9" s="27"/>
      <c r="F9" s="27"/>
      <c r="G9" s="30"/>
      <c r="H9" s="30"/>
      <c r="I9" s="51"/>
      <c r="J9" s="27"/>
      <c r="K9" s="27"/>
      <c r="L9" s="27"/>
      <c r="M9" s="62"/>
      <c r="N9" s="27"/>
      <c r="O9" s="46">
        <v>132</v>
      </c>
      <c r="P9" s="46" t="s">
        <v>112</v>
      </c>
      <c r="Q9" s="36" t="s">
        <v>102</v>
      </c>
      <c r="R9" s="69">
        <v>44860</v>
      </c>
      <c r="S9" s="27"/>
      <c r="T9" s="27"/>
      <c r="U9" s="27"/>
      <c r="V9" s="27"/>
      <c r="W9" s="202"/>
      <c r="Y9" s="79"/>
      <c r="Z9" s="207"/>
      <c r="AA9" s="207"/>
      <c r="AB9" s="208"/>
    </row>
    <row r="10" s="3" customFormat="1" ht="24" hidden="1" customHeight="1" spans="1:28">
      <c r="A10" s="202"/>
      <c r="B10" s="19">
        <v>3</v>
      </c>
      <c r="C10" s="20" t="s">
        <v>113</v>
      </c>
      <c r="D10" s="19"/>
      <c r="E10" s="19" t="s">
        <v>114</v>
      </c>
      <c r="F10" s="19">
        <v>9</v>
      </c>
      <c r="G10" s="22">
        <v>232.7</v>
      </c>
      <c r="H10" s="22">
        <v>210</v>
      </c>
      <c r="I10" s="42" t="s">
        <v>115</v>
      </c>
      <c r="J10" s="43">
        <v>44902</v>
      </c>
      <c r="K10" s="19" t="s">
        <v>116</v>
      </c>
      <c r="L10" s="19" t="s">
        <v>117</v>
      </c>
      <c r="M10" s="57">
        <v>232.7</v>
      </c>
      <c r="N10" s="19" t="s">
        <v>118</v>
      </c>
      <c r="O10" s="55">
        <v>70</v>
      </c>
      <c r="P10" s="203" t="s">
        <v>119</v>
      </c>
      <c r="Q10" s="36" t="s">
        <v>96</v>
      </c>
      <c r="R10" s="80">
        <v>44687</v>
      </c>
      <c r="S10" s="19" t="s">
        <v>120</v>
      </c>
      <c r="T10" s="43">
        <v>44665</v>
      </c>
      <c r="U10" s="19" t="s">
        <v>98</v>
      </c>
      <c r="V10" s="19" t="s">
        <v>99</v>
      </c>
      <c r="W10" s="202"/>
      <c r="X10" s="3">
        <v>13</v>
      </c>
      <c r="Y10" s="79"/>
      <c r="Z10" s="207"/>
      <c r="AA10" s="207"/>
      <c r="AB10" s="208">
        <v>232.7</v>
      </c>
    </row>
    <row r="11" s="3" customFormat="1" ht="24" hidden="1" customHeight="1" spans="1:28">
      <c r="A11" s="202"/>
      <c r="B11" s="23"/>
      <c r="C11" s="24"/>
      <c r="D11" s="23"/>
      <c r="E11" s="23"/>
      <c r="F11" s="23"/>
      <c r="G11" s="26"/>
      <c r="H11" s="26"/>
      <c r="I11" s="48"/>
      <c r="J11" s="23"/>
      <c r="K11" s="23"/>
      <c r="L11" s="23"/>
      <c r="M11" s="60"/>
      <c r="N11" s="23"/>
      <c r="O11" s="55">
        <v>70</v>
      </c>
      <c r="P11" s="203" t="s">
        <v>121</v>
      </c>
      <c r="Q11" s="36" t="s">
        <v>102</v>
      </c>
      <c r="R11" s="80">
        <v>44693</v>
      </c>
      <c r="S11" s="23"/>
      <c r="T11" s="23"/>
      <c r="U11" s="23"/>
      <c r="V11" s="23"/>
      <c r="W11" s="202"/>
      <c r="Y11" s="79"/>
      <c r="Z11" s="207"/>
      <c r="AA11" s="207"/>
      <c r="AB11" s="208"/>
    </row>
    <row r="12" s="3" customFormat="1" ht="24" hidden="1" customHeight="1" spans="1:28">
      <c r="A12" s="202"/>
      <c r="B12" s="27"/>
      <c r="C12" s="28"/>
      <c r="D12" s="27"/>
      <c r="E12" s="27"/>
      <c r="F12" s="27"/>
      <c r="G12" s="30"/>
      <c r="H12" s="30"/>
      <c r="I12" s="51"/>
      <c r="J12" s="27"/>
      <c r="K12" s="27"/>
      <c r="L12" s="27"/>
      <c r="M12" s="62"/>
      <c r="N12" s="27"/>
      <c r="O12" s="55">
        <v>70</v>
      </c>
      <c r="P12" s="203" t="s">
        <v>122</v>
      </c>
      <c r="Q12" s="36" t="s">
        <v>102</v>
      </c>
      <c r="R12" s="80">
        <v>45009</v>
      </c>
      <c r="S12" s="27"/>
      <c r="T12" s="27"/>
      <c r="U12" s="27"/>
      <c r="V12" s="27"/>
      <c r="W12" s="202"/>
      <c r="Y12" s="79"/>
      <c r="Z12" s="207"/>
      <c r="AA12" s="207"/>
      <c r="AB12" s="208"/>
    </row>
    <row r="13" s="3" customFormat="1" ht="24" hidden="1" customHeight="1" spans="1:28">
      <c r="A13" s="202"/>
      <c r="B13" s="19">
        <v>4</v>
      </c>
      <c r="C13" s="20" t="s">
        <v>123</v>
      </c>
      <c r="D13" s="19"/>
      <c r="E13" s="19" t="s">
        <v>124</v>
      </c>
      <c r="F13" s="19">
        <v>27</v>
      </c>
      <c r="G13" s="22">
        <v>279</v>
      </c>
      <c r="H13" s="22">
        <v>251</v>
      </c>
      <c r="I13" s="56" t="s">
        <v>125</v>
      </c>
      <c r="J13" s="43">
        <v>44902</v>
      </c>
      <c r="K13" s="57" t="s">
        <v>126</v>
      </c>
      <c r="L13" s="57" t="s">
        <v>127</v>
      </c>
      <c r="M13" s="57">
        <v>279</v>
      </c>
      <c r="N13" s="43">
        <v>44861</v>
      </c>
      <c r="O13" s="55">
        <v>84</v>
      </c>
      <c r="P13" s="58" t="s">
        <v>128</v>
      </c>
      <c r="Q13" s="36" t="s">
        <v>96</v>
      </c>
      <c r="R13" s="69">
        <v>44687</v>
      </c>
      <c r="S13" s="43" t="s">
        <v>129</v>
      </c>
      <c r="T13" s="43">
        <v>44665</v>
      </c>
      <c r="U13" s="19" t="s">
        <v>98</v>
      </c>
      <c r="V13" s="19" t="s">
        <v>99</v>
      </c>
      <c r="X13" s="3">
        <v>13</v>
      </c>
      <c r="Y13" s="79"/>
      <c r="Z13" s="207"/>
      <c r="AA13" s="207"/>
      <c r="AB13" s="208">
        <v>279</v>
      </c>
    </row>
    <row r="14" s="3" customFormat="1" ht="24" hidden="1" customHeight="1" spans="1:28">
      <c r="A14" s="202"/>
      <c r="B14" s="23"/>
      <c r="C14" s="24"/>
      <c r="D14" s="23"/>
      <c r="E14" s="23"/>
      <c r="F14" s="23"/>
      <c r="G14" s="26"/>
      <c r="H14" s="26"/>
      <c r="I14" s="59"/>
      <c r="J14" s="60"/>
      <c r="K14" s="60"/>
      <c r="L14" s="60"/>
      <c r="M14" s="60"/>
      <c r="N14" s="23"/>
      <c r="O14" s="55">
        <v>84</v>
      </c>
      <c r="P14" s="58" t="s">
        <v>130</v>
      </c>
      <c r="Q14" s="36" t="s">
        <v>102</v>
      </c>
      <c r="R14" s="69">
        <v>44693</v>
      </c>
      <c r="S14" s="23"/>
      <c r="T14" s="23"/>
      <c r="U14" s="23"/>
      <c r="V14" s="23"/>
      <c r="Y14" s="79"/>
      <c r="Z14" s="207"/>
      <c r="AA14" s="207"/>
      <c r="AB14" s="208"/>
    </row>
    <row r="15" s="3" customFormat="1" ht="24" hidden="1" customHeight="1" spans="1:28">
      <c r="A15" s="202"/>
      <c r="B15" s="27"/>
      <c r="C15" s="28"/>
      <c r="D15" s="27"/>
      <c r="E15" s="27"/>
      <c r="F15" s="27"/>
      <c r="G15" s="30"/>
      <c r="H15" s="30"/>
      <c r="I15" s="61"/>
      <c r="J15" s="62"/>
      <c r="K15" s="62"/>
      <c r="L15" s="62"/>
      <c r="M15" s="62"/>
      <c r="N15" s="27"/>
      <c r="O15" s="55">
        <v>83</v>
      </c>
      <c r="P15" s="58" t="s">
        <v>131</v>
      </c>
      <c r="Q15" s="36" t="s">
        <v>102</v>
      </c>
      <c r="R15" s="69">
        <v>44860</v>
      </c>
      <c r="S15" s="27"/>
      <c r="T15" s="27"/>
      <c r="U15" s="27"/>
      <c r="V15" s="27"/>
      <c r="Y15" s="79"/>
      <c r="Z15" s="207"/>
      <c r="AA15" s="207"/>
      <c r="AB15" s="208"/>
    </row>
    <row r="16" s="3" customFormat="1" ht="24" hidden="1" customHeight="1" spans="1:28">
      <c r="A16" s="202"/>
      <c r="B16" s="19">
        <v>5</v>
      </c>
      <c r="C16" s="20" t="s">
        <v>132</v>
      </c>
      <c r="D16" s="19"/>
      <c r="E16" s="19" t="s">
        <v>133</v>
      </c>
      <c r="F16" s="19">
        <v>2</v>
      </c>
      <c r="G16" s="22">
        <v>89</v>
      </c>
      <c r="H16" s="22">
        <v>79</v>
      </c>
      <c r="I16" s="42" t="s">
        <v>134</v>
      </c>
      <c r="J16" s="43">
        <v>44902</v>
      </c>
      <c r="K16" s="19" t="s">
        <v>135</v>
      </c>
      <c r="L16" s="19" t="s">
        <v>136</v>
      </c>
      <c r="M16" s="57">
        <v>89</v>
      </c>
      <c r="N16" s="43">
        <v>44855</v>
      </c>
      <c r="O16" s="55">
        <v>27</v>
      </c>
      <c r="P16" s="203" t="s">
        <v>137</v>
      </c>
      <c r="Q16" s="36" t="s">
        <v>96</v>
      </c>
      <c r="R16" s="69">
        <v>44687</v>
      </c>
      <c r="S16" s="43" t="s">
        <v>138</v>
      </c>
      <c r="T16" s="43">
        <v>44665</v>
      </c>
      <c r="U16" s="43" t="s">
        <v>98</v>
      </c>
      <c r="V16" s="43" t="s">
        <v>99</v>
      </c>
      <c r="X16" s="3">
        <v>13</v>
      </c>
      <c r="Y16" s="81"/>
      <c r="Z16" s="207"/>
      <c r="AA16" s="207"/>
      <c r="AB16" s="208">
        <v>89</v>
      </c>
    </row>
    <row r="17" s="3" customFormat="1" ht="24" hidden="1" customHeight="1" spans="1:28">
      <c r="A17" s="202"/>
      <c r="B17" s="23"/>
      <c r="C17" s="24"/>
      <c r="D17" s="23"/>
      <c r="E17" s="23"/>
      <c r="F17" s="23"/>
      <c r="G17" s="26"/>
      <c r="H17" s="26"/>
      <c r="I17" s="48"/>
      <c r="J17" s="23"/>
      <c r="K17" s="23"/>
      <c r="L17" s="23"/>
      <c r="M17" s="60"/>
      <c r="N17" s="23"/>
      <c r="O17" s="55">
        <v>27</v>
      </c>
      <c r="P17" s="203" t="s">
        <v>139</v>
      </c>
      <c r="Q17" s="36" t="s">
        <v>102</v>
      </c>
      <c r="R17" s="69">
        <v>44692</v>
      </c>
      <c r="S17" s="23"/>
      <c r="T17" s="23"/>
      <c r="U17" s="23"/>
      <c r="V17" s="23"/>
      <c r="Y17" s="79"/>
      <c r="Z17" s="207"/>
      <c r="AA17" s="207"/>
      <c r="AB17" s="208"/>
    </row>
    <row r="18" s="3" customFormat="1" ht="24" hidden="1" customHeight="1" spans="1:28">
      <c r="A18" s="202"/>
      <c r="B18" s="27"/>
      <c r="C18" s="28"/>
      <c r="D18" s="27"/>
      <c r="E18" s="27"/>
      <c r="F18" s="27"/>
      <c r="G18" s="30"/>
      <c r="H18" s="30"/>
      <c r="I18" s="51"/>
      <c r="J18" s="27"/>
      <c r="K18" s="27"/>
      <c r="L18" s="27"/>
      <c r="M18" s="62"/>
      <c r="N18" s="27"/>
      <c r="O18" s="55">
        <v>25</v>
      </c>
      <c r="P18" s="203" t="s">
        <v>140</v>
      </c>
      <c r="Q18" s="36" t="s">
        <v>102</v>
      </c>
      <c r="R18" s="69">
        <v>45044</v>
      </c>
      <c r="S18" s="27"/>
      <c r="T18" s="27"/>
      <c r="U18" s="27"/>
      <c r="V18" s="27"/>
      <c r="Y18" s="79"/>
      <c r="Z18" s="207"/>
      <c r="AA18" s="207"/>
      <c r="AB18" s="208"/>
    </row>
    <row r="19" s="3" customFormat="1" ht="24" hidden="1" customHeight="1" spans="1:28">
      <c r="A19" s="202"/>
      <c r="B19" s="19">
        <v>6</v>
      </c>
      <c r="C19" s="20" t="s">
        <v>141</v>
      </c>
      <c r="D19" s="19"/>
      <c r="E19" s="19" t="s">
        <v>142</v>
      </c>
      <c r="F19" s="19">
        <v>3</v>
      </c>
      <c r="G19" s="22">
        <v>192</v>
      </c>
      <c r="H19" s="22">
        <v>174</v>
      </c>
      <c r="I19" s="42" t="s">
        <v>143</v>
      </c>
      <c r="J19" s="43">
        <v>44902</v>
      </c>
      <c r="K19" s="19" t="s">
        <v>144</v>
      </c>
      <c r="L19" s="19" t="s">
        <v>145</v>
      </c>
      <c r="M19" s="57">
        <v>192</v>
      </c>
      <c r="N19" s="43">
        <v>44872</v>
      </c>
      <c r="O19" s="55">
        <v>58</v>
      </c>
      <c r="P19" s="58" t="s">
        <v>146</v>
      </c>
      <c r="Q19" s="36" t="s">
        <v>96</v>
      </c>
      <c r="R19" s="69">
        <v>44687</v>
      </c>
      <c r="S19" s="19" t="s">
        <v>147</v>
      </c>
      <c r="T19" s="43">
        <v>44665</v>
      </c>
      <c r="U19" s="19" t="s">
        <v>98</v>
      </c>
      <c r="V19" s="19" t="s">
        <v>99</v>
      </c>
      <c r="X19" s="3">
        <v>13</v>
      </c>
      <c r="Y19" s="79"/>
      <c r="Z19" s="207"/>
      <c r="AA19" s="207"/>
      <c r="AB19" s="208">
        <v>192</v>
      </c>
    </row>
    <row r="20" s="3" customFormat="1" ht="24" hidden="1" customHeight="1" spans="1:28">
      <c r="A20" s="202"/>
      <c r="B20" s="23"/>
      <c r="C20" s="24"/>
      <c r="D20" s="23"/>
      <c r="E20" s="23"/>
      <c r="F20" s="23"/>
      <c r="G20" s="26"/>
      <c r="H20" s="26"/>
      <c r="I20" s="48"/>
      <c r="J20" s="23"/>
      <c r="K20" s="23"/>
      <c r="L20" s="23"/>
      <c r="M20" s="60"/>
      <c r="N20" s="23"/>
      <c r="O20" s="55">
        <v>58</v>
      </c>
      <c r="P20" s="58" t="s">
        <v>148</v>
      </c>
      <c r="Q20" s="36" t="s">
        <v>102</v>
      </c>
      <c r="R20" s="69">
        <v>44692</v>
      </c>
      <c r="S20" s="23"/>
      <c r="T20" s="23"/>
      <c r="U20" s="23"/>
      <c r="V20" s="23"/>
      <c r="Y20" s="79"/>
      <c r="Z20" s="207"/>
      <c r="AA20" s="207"/>
      <c r="AB20" s="208"/>
    </row>
    <row r="21" s="3" customFormat="1" ht="24" hidden="1" customHeight="1" spans="1:28">
      <c r="A21" s="202"/>
      <c r="B21" s="27"/>
      <c r="C21" s="28"/>
      <c r="D21" s="27"/>
      <c r="E21" s="27"/>
      <c r="F21" s="27"/>
      <c r="G21" s="30"/>
      <c r="H21" s="30"/>
      <c r="I21" s="51"/>
      <c r="J21" s="27"/>
      <c r="K21" s="27"/>
      <c r="L21" s="27"/>
      <c r="M21" s="62"/>
      <c r="N21" s="27"/>
      <c r="O21" s="55">
        <v>58</v>
      </c>
      <c r="P21" s="58" t="s">
        <v>149</v>
      </c>
      <c r="Q21" s="36" t="s">
        <v>102</v>
      </c>
      <c r="R21" s="69">
        <v>44831</v>
      </c>
      <c r="S21" s="27"/>
      <c r="T21" s="27"/>
      <c r="U21" s="27"/>
      <c r="V21" s="27"/>
      <c r="Y21" s="79"/>
      <c r="Z21" s="207"/>
      <c r="AA21" s="207"/>
      <c r="AB21" s="208"/>
    </row>
    <row r="22" s="3" customFormat="1" ht="24" customHeight="1" spans="1:28">
      <c r="A22" s="202"/>
      <c r="B22" s="19">
        <v>7</v>
      </c>
      <c r="C22" s="20" t="s">
        <v>150</v>
      </c>
      <c r="D22" s="19"/>
      <c r="E22" s="19" t="s">
        <v>151</v>
      </c>
      <c r="F22" s="19">
        <v>10</v>
      </c>
      <c r="G22" s="22">
        <v>730</v>
      </c>
      <c r="H22" s="22">
        <v>590</v>
      </c>
      <c r="I22" s="42" t="s">
        <v>152</v>
      </c>
      <c r="J22" s="43">
        <v>44902</v>
      </c>
      <c r="K22" s="19" t="s">
        <v>153</v>
      </c>
      <c r="L22" s="19" t="s">
        <v>154</v>
      </c>
      <c r="M22" s="165">
        <v>730</v>
      </c>
      <c r="N22" s="57" t="s">
        <v>155</v>
      </c>
      <c r="O22" s="55">
        <v>220</v>
      </c>
      <c r="P22" s="58" t="s">
        <v>156</v>
      </c>
      <c r="Q22" s="36" t="s">
        <v>96</v>
      </c>
      <c r="R22" s="69">
        <v>44687</v>
      </c>
      <c r="S22" s="19" t="s">
        <v>157</v>
      </c>
      <c r="T22" s="43">
        <v>44665</v>
      </c>
      <c r="U22" s="19" t="s">
        <v>98</v>
      </c>
      <c r="V22" s="19" t="s">
        <v>99</v>
      </c>
      <c r="X22" s="3">
        <v>13</v>
      </c>
      <c r="Y22" s="79" t="s">
        <v>158</v>
      </c>
      <c r="Z22" s="210"/>
      <c r="AA22" s="210"/>
      <c r="AB22" s="211">
        <v>724.5</v>
      </c>
    </row>
    <row r="23" s="3" customFormat="1" ht="24" customHeight="1" spans="1:29">
      <c r="A23" s="202"/>
      <c r="B23" s="23"/>
      <c r="C23" s="24"/>
      <c r="D23" s="23"/>
      <c r="E23" s="23"/>
      <c r="F23" s="23"/>
      <c r="G23" s="26"/>
      <c r="H23" s="26"/>
      <c r="I23" s="48"/>
      <c r="J23" s="23"/>
      <c r="K23" s="23"/>
      <c r="L23" s="23"/>
      <c r="M23" s="166"/>
      <c r="N23" s="60"/>
      <c r="O23" s="55">
        <v>220</v>
      </c>
      <c r="P23" s="58" t="s">
        <v>159</v>
      </c>
      <c r="Q23" s="36" t="s">
        <v>102</v>
      </c>
      <c r="R23" s="69">
        <v>44692</v>
      </c>
      <c r="S23" s="23"/>
      <c r="T23" s="23"/>
      <c r="U23" s="23"/>
      <c r="V23" s="23"/>
      <c r="Y23" s="79"/>
      <c r="Z23" s="210"/>
      <c r="AA23" s="210"/>
      <c r="AB23" s="211"/>
      <c r="AC23" s="3" t="s">
        <v>160</v>
      </c>
    </row>
    <row r="24" s="3" customFormat="1" ht="24" customHeight="1" spans="1:28">
      <c r="A24" s="202"/>
      <c r="B24" s="27"/>
      <c r="C24" s="28"/>
      <c r="D24" s="27"/>
      <c r="E24" s="27"/>
      <c r="F24" s="27"/>
      <c r="G24" s="30"/>
      <c r="H24" s="30"/>
      <c r="I24" s="51"/>
      <c r="J24" s="27"/>
      <c r="K24" s="27"/>
      <c r="L24" s="27"/>
      <c r="M24" s="167"/>
      <c r="N24" s="62"/>
      <c r="O24" s="55">
        <v>150</v>
      </c>
      <c r="P24" s="58" t="s">
        <v>161</v>
      </c>
      <c r="Q24" s="36" t="s">
        <v>102</v>
      </c>
      <c r="R24" s="69">
        <v>44860</v>
      </c>
      <c r="S24" s="27"/>
      <c r="T24" s="27"/>
      <c r="U24" s="27"/>
      <c r="V24" s="27"/>
      <c r="Y24" s="79"/>
      <c r="Z24" s="210"/>
      <c r="AA24" s="210"/>
      <c r="AB24" s="211"/>
    </row>
    <row r="25" s="3" customFormat="1" ht="24" customHeight="1" spans="1:28">
      <c r="A25" s="202"/>
      <c r="B25" s="19">
        <v>8</v>
      </c>
      <c r="C25" s="20" t="s">
        <v>162</v>
      </c>
      <c r="D25" s="19"/>
      <c r="E25" s="19" t="s">
        <v>163</v>
      </c>
      <c r="F25" s="19">
        <v>3</v>
      </c>
      <c r="G25" s="22">
        <v>193</v>
      </c>
      <c r="H25" s="22">
        <v>174</v>
      </c>
      <c r="I25" s="42" t="s">
        <v>164</v>
      </c>
      <c r="J25" s="43">
        <v>44902</v>
      </c>
      <c r="K25" s="19" t="s">
        <v>165</v>
      </c>
      <c r="L25" s="19" t="s">
        <v>166</v>
      </c>
      <c r="M25" s="57">
        <v>193</v>
      </c>
      <c r="N25" s="163">
        <v>44902</v>
      </c>
      <c r="O25" s="55">
        <v>58</v>
      </c>
      <c r="P25" s="58" t="s">
        <v>167</v>
      </c>
      <c r="Q25" s="36" t="s">
        <v>96</v>
      </c>
      <c r="R25" s="69">
        <v>44687</v>
      </c>
      <c r="S25" s="19" t="s">
        <v>168</v>
      </c>
      <c r="T25" s="43">
        <v>44659</v>
      </c>
      <c r="U25" s="19" t="s">
        <v>98</v>
      </c>
      <c r="V25" s="19" t="s">
        <v>99</v>
      </c>
      <c r="X25" s="3">
        <v>13</v>
      </c>
      <c r="Y25" s="79" t="s">
        <v>100</v>
      </c>
      <c r="Z25" s="207"/>
      <c r="AA25" s="207"/>
      <c r="AB25" s="208">
        <v>193</v>
      </c>
    </row>
    <row r="26" s="3" customFormat="1" ht="24" customHeight="1" spans="1:29">
      <c r="A26" s="202"/>
      <c r="B26" s="23"/>
      <c r="C26" s="24"/>
      <c r="D26" s="23"/>
      <c r="E26" s="23"/>
      <c r="F26" s="23"/>
      <c r="G26" s="26"/>
      <c r="H26" s="26"/>
      <c r="I26" s="48"/>
      <c r="J26" s="23"/>
      <c r="K26" s="23"/>
      <c r="L26" s="23"/>
      <c r="M26" s="60"/>
      <c r="N26" s="166"/>
      <c r="O26" s="55">
        <v>58</v>
      </c>
      <c r="P26" s="58" t="s">
        <v>169</v>
      </c>
      <c r="Q26" s="36" t="s">
        <v>102</v>
      </c>
      <c r="R26" s="69">
        <v>44692</v>
      </c>
      <c r="S26" s="23"/>
      <c r="T26" s="23"/>
      <c r="U26" s="23"/>
      <c r="V26" s="23"/>
      <c r="Y26" s="79"/>
      <c r="Z26" s="207"/>
      <c r="AA26" s="207"/>
      <c r="AB26" s="208"/>
      <c r="AC26" s="209">
        <v>44782</v>
      </c>
    </row>
    <row r="27" s="3" customFormat="1" ht="24" customHeight="1" spans="1:28">
      <c r="A27" s="202"/>
      <c r="B27" s="27"/>
      <c r="C27" s="28"/>
      <c r="D27" s="27"/>
      <c r="E27" s="27"/>
      <c r="F27" s="27"/>
      <c r="G27" s="30"/>
      <c r="H27" s="30"/>
      <c r="I27" s="51"/>
      <c r="J27" s="27"/>
      <c r="K27" s="27"/>
      <c r="L27" s="27"/>
      <c r="M27" s="62"/>
      <c r="N27" s="167"/>
      <c r="O27" s="55">
        <v>58</v>
      </c>
      <c r="P27" s="203" t="s">
        <v>170</v>
      </c>
      <c r="Q27" s="36" t="s">
        <v>102</v>
      </c>
      <c r="R27" s="80">
        <v>45008</v>
      </c>
      <c r="S27" s="27"/>
      <c r="T27" s="27"/>
      <c r="U27" s="27"/>
      <c r="V27" s="27"/>
      <c r="Y27" s="79"/>
      <c r="Z27" s="207"/>
      <c r="AA27" s="207"/>
      <c r="AB27" s="208"/>
    </row>
    <row r="28" s="3" customFormat="1" ht="24" customHeight="1" spans="1:28">
      <c r="A28" s="202"/>
      <c r="B28" s="19">
        <v>9</v>
      </c>
      <c r="C28" s="20" t="s">
        <v>171</v>
      </c>
      <c r="D28" s="19"/>
      <c r="E28" s="19"/>
      <c r="F28" s="19">
        <v>1</v>
      </c>
      <c r="G28" s="22">
        <v>82</v>
      </c>
      <c r="H28" s="22">
        <v>77.9</v>
      </c>
      <c r="I28" s="42" t="s">
        <v>172</v>
      </c>
      <c r="J28" s="43">
        <v>45015</v>
      </c>
      <c r="K28" s="19" t="s">
        <v>173</v>
      </c>
      <c r="L28" s="204" t="s">
        <v>174</v>
      </c>
      <c r="M28" s="57">
        <v>82</v>
      </c>
      <c r="N28" s="43">
        <v>45006</v>
      </c>
      <c r="O28" s="55">
        <v>24</v>
      </c>
      <c r="P28" s="203" t="s">
        <v>175</v>
      </c>
      <c r="Q28" s="36" t="s">
        <v>96</v>
      </c>
      <c r="R28" s="80">
        <v>44687</v>
      </c>
      <c r="S28" s="19" t="s">
        <v>176</v>
      </c>
      <c r="T28" s="43">
        <v>44668</v>
      </c>
      <c r="U28" s="19" t="s">
        <v>98</v>
      </c>
      <c r="V28" s="19" t="s">
        <v>99</v>
      </c>
      <c r="X28" s="3">
        <v>13</v>
      </c>
      <c r="Y28" s="79" t="s">
        <v>177</v>
      </c>
      <c r="Z28" s="207"/>
      <c r="AA28" s="207"/>
      <c r="AB28" s="208">
        <v>82</v>
      </c>
    </row>
    <row r="29" s="3" customFormat="1" ht="41" customHeight="1" spans="1:29">
      <c r="A29" s="202"/>
      <c r="B29" s="23"/>
      <c r="C29" s="24"/>
      <c r="D29" s="23"/>
      <c r="E29" s="23"/>
      <c r="F29" s="23"/>
      <c r="G29" s="26"/>
      <c r="H29" s="26"/>
      <c r="I29" s="48"/>
      <c r="J29" s="23"/>
      <c r="K29" s="23"/>
      <c r="L29" s="123"/>
      <c r="M29" s="60"/>
      <c r="N29" s="23"/>
      <c r="O29" s="55">
        <v>24</v>
      </c>
      <c r="P29" s="203" t="s">
        <v>178</v>
      </c>
      <c r="Q29" s="36" t="s">
        <v>102</v>
      </c>
      <c r="R29" s="80">
        <v>44693</v>
      </c>
      <c r="S29" s="23"/>
      <c r="T29" s="23"/>
      <c r="U29" s="23"/>
      <c r="V29" s="23"/>
      <c r="Y29" s="79"/>
      <c r="Z29" s="207"/>
      <c r="AA29" s="207"/>
      <c r="AB29" s="208"/>
      <c r="AC29" s="212" t="s">
        <v>179</v>
      </c>
    </row>
    <row r="30" s="3" customFormat="1" ht="24" customHeight="1" spans="1:28">
      <c r="A30" s="202"/>
      <c r="B30" s="23"/>
      <c r="C30" s="24"/>
      <c r="D30" s="23"/>
      <c r="E30" s="23"/>
      <c r="F30" s="23"/>
      <c r="G30" s="26"/>
      <c r="H30" s="26"/>
      <c r="I30" s="48"/>
      <c r="J30" s="23"/>
      <c r="K30" s="23"/>
      <c r="L30" s="123"/>
      <c r="M30" s="60"/>
      <c r="N30" s="23"/>
      <c r="O30" s="55">
        <v>24</v>
      </c>
      <c r="P30" s="203" t="s">
        <v>180</v>
      </c>
      <c r="Q30" s="36" t="s">
        <v>102</v>
      </c>
      <c r="R30" s="80">
        <v>44862</v>
      </c>
      <c r="S30" s="23"/>
      <c r="T30" s="23"/>
      <c r="U30" s="23"/>
      <c r="V30" s="23"/>
      <c r="Y30" s="79"/>
      <c r="Z30" s="207"/>
      <c r="AA30" s="207"/>
      <c r="AB30" s="208"/>
    </row>
    <row r="31" s="3" customFormat="1" ht="24" customHeight="1" spans="1:28">
      <c r="A31" s="202"/>
      <c r="B31" s="27"/>
      <c r="C31" s="28"/>
      <c r="D31" s="27"/>
      <c r="E31" s="27"/>
      <c r="F31" s="27"/>
      <c r="G31" s="30"/>
      <c r="H31" s="30"/>
      <c r="I31" s="51"/>
      <c r="J31" s="27"/>
      <c r="K31" s="27"/>
      <c r="L31" s="124"/>
      <c r="M31" s="62"/>
      <c r="N31" s="27"/>
      <c r="O31" s="55">
        <v>5.9</v>
      </c>
      <c r="P31" s="203" t="s">
        <v>181</v>
      </c>
      <c r="Q31" s="36" t="s">
        <v>102</v>
      </c>
      <c r="R31" s="80">
        <v>45009</v>
      </c>
      <c r="S31" s="27"/>
      <c r="T31" s="27"/>
      <c r="U31" s="27"/>
      <c r="V31" s="27"/>
      <c r="Y31" s="79"/>
      <c r="Z31" s="207"/>
      <c r="AA31" s="207"/>
      <c r="AB31" s="208"/>
    </row>
    <row r="32" s="3" customFormat="1" ht="24" customHeight="1" spans="1:28">
      <c r="A32" s="202"/>
      <c r="B32" s="19">
        <v>10</v>
      </c>
      <c r="C32" s="20" t="s">
        <v>182</v>
      </c>
      <c r="D32" s="19"/>
      <c r="E32" s="19"/>
      <c r="F32" s="19">
        <v>1</v>
      </c>
      <c r="G32" s="22">
        <v>103.98</v>
      </c>
      <c r="H32" s="22">
        <v>93</v>
      </c>
      <c r="I32" s="42" t="s">
        <v>183</v>
      </c>
      <c r="J32" s="43">
        <v>45008</v>
      </c>
      <c r="K32" s="19" t="s">
        <v>184</v>
      </c>
      <c r="L32" s="19" t="s">
        <v>185</v>
      </c>
      <c r="M32" s="57">
        <v>103.98</v>
      </c>
      <c r="N32" s="19" t="s">
        <v>186</v>
      </c>
      <c r="O32" s="55">
        <v>31</v>
      </c>
      <c r="P32" s="203" t="s">
        <v>187</v>
      </c>
      <c r="Q32" s="36" t="s">
        <v>96</v>
      </c>
      <c r="R32" s="80">
        <v>44681</v>
      </c>
      <c r="S32" s="19" t="s">
        <v>188</v>
      </c>
      <c r="T32" s="163">
        <v>44668</v>
      </c>
      <c r="U32" s="19" t="s">
        <v>98</v>
      </c>
      <c r="V32" s="19" t="s">
        <v>99</v>
      </c>
      <c r="X32" s="3">
        <v>13</v>
      </c>
      <c r="Y32" s="79" t="s">
        <v>189</v>
      </c>
      <c r="Z32" s="207"/>
      <c r="AA32" s="207"/>
      <c r="AB32" s="208">
        <v>103.98</v>
      </c>
    </row>
    <row r="33" s="3" customFormat="1" ht="24" customHeight="1" spans="1:29">
      <c r="A33" s="202"/>
      <c r="B33" s="23"/>
      <c r="C33" s="24"/>
      <c r="D33" s="23"/>
      <c r="E33" s="23"/>
      <c r="F33" s="23"/>
      <c r="G33" s="26"/>
      <c r="H33" s="26"/>
      <c r="I33" s="48"/>
      <c r="J33" s="23"/>
      <c r="K33" s="23"/>
      <c r="L33" s="23"/>
      <c r="M33" s="60"/>
      <c r="N33" s="23"/>
      <c r="O33" s="55">
        <v>31</v>
      </c>
      <c r="P33" s="203" t="s">
        <v>190</v>
      </c>
      <c r="Q33" s="36" t="s">
        <v>102</v>
      </c>
      <c r="R33" s="80">
        <v>44712</v>
      </c>
      <c r="S33" s="23"/>
      <c r="T33" s="164"/>
      <c r="U33" s="23"/>
      <c r="V33" s="23"/>
      <c r="Y33" s="79"/>
      <c r="Z33" s="207"/>
      <c r="AA33" s="207"/>
      <c r="AB33" s="208"/>
      <c r="AC33" s="209">
        <v>44665</v>
      </c>
    </row>
    <row r="34" s="3" customFormat="1" ht="24" customHeight="1" spans="1:28">
      <c r="A34" s="202"/>
      <c r="B34" s="27"/>
      <c r="C34" s="28"/>
      <c r="D34" s="27"/>
      <c r="E34" s="27"/>
      <c r="F34" s="27"/>
      <c r="G34" s="30"/>
      <c r="H34" s="30"/>
      <c r="I34" s="51"/>
      <c r="J34" s="27"/>
      <c r="K34" s="27"/>
      <c r="L34" s="27"/>
      <c r="M34" s="62"/>
      <c r="N34" s="27"/>
      <c r="O34" s="55">
        <v>31</v>
      </c>
      <c r="P34" s="203" t="s">
        <v>191</v>
      </c>
      <c r="Q34" s="36" t="s">
        <v>102</v>
      </c>
      <c r="R34" s="80">
        <v>44834</v>
      </c>
      <c r="S34" s="27"/>
      <c r="T34" s="101"/>
      <c r="U34" s="27"/>
      <c r="V34" s="27"/>
      <c r="Y34" s="79"/>
      <c r="Z34" s="207"/>
      <c r="AA34" s="207"/>
      <c r="AB34" s="208"/>
    </row>
    <row r="35" s="3" customFormat="1" ht="24" customHeight="1" spans="1:28">
      <c r="A35" s="202"/>
      <c r="B35" s="19">
        <v>11</v>
      </c>
      <c r="C35" s="20" t="s">
        <v>192</v>
      </c>
      <c r="D35" s="19"/>
      <c r="E35" s="19"/>
      <c r="F35" s="19">
        <v>1</v>
      </c>
      <c r="G35" s="22">
        <v>981</v>
      </c>
      <c r="H35" s="22">
        <v>878</v>
      </c>
      <c r="I35" s="42" t="s">
        <v>193</v>
      </c>
      <c r="J35" s="43">
        <v>45008</v>
      </c>
      <c r="K35" s="19" t="s">
        <v>194</v>
      </c>
      <c r="L35" s="19" t="s">
        <v>195</v>
      </c>
      <c r="M35" s="57">
        <v>981</v>
      </c>
      <c r="N35" s="19" t="s">
        <v>196</v>
      </c>
      <c r="O35" s="55">
        <v>100</v>
      </c>
      <c r="P35" s="203" t="s">
        <v>137</v>
      </c>
      <c r="Q35" s="36" t="s">
        <v>96</v>
      </c>
      <c r="R35" s="80">
        <v>44681</v>
      </c>
      <c r="S35" s="19" t="s">
        <v>197</v>
      </c>
      <c r="T35" s="43">
        <v>44665</v>
      </c>
      <c r="U35" s="19" t="s">
        <v>98</v>
      </c>
      <c r="V35" s="19" t="s">
        <v>99</v>
      </c>
      <c r="X35" s="3">
        <v>13</v>
      </c>
      <c r="Y35" s="79" t="s">
        <v>198</v>
      </c>
      <c r="Z35" s="207"/>
      <c r="AA35" s="207"/>
      <c r="AB35" s="208">
        <v>981</v>
      </c>
    </row>
    <row r="36" s="3" customFormat="1" ht="24" customHeight="1" spans="1:28">
      <c r="A36" s="202"/>
      <c r="B36" s="23"/>
      <c r="C36" s="24"/>
      <c r="D36" s="23"/>
      <c r="E36" s="23"/>
      <c r="F36" s="23"/>
      <c r="G36" s="26"/>
      <c r="H36" s="26"/>
      <c r="I36" s="48"/>
      <c r="J36" s="23"/>
      <c r="K36" s="23"/>
      <c r="L36" s="23"/>
      <c r="M36" s="60"/>
      <c r="N36" s="23"/>
      <c r="O36" s="55">
        <v>194</v>
      </c>
      <c r="P36" s="203" t="s">
        <v>199</v>
      </c>
      <c r="Q36" s="36" t="s">
        <v>96</v>
      </c>
      <c r="R36" s="80">
        <v>44687</v>
      </c>
      <c r="S36" s="23"/>
      <c r="T36" s="23"/>
      <c r="U36" s="23"/>
      <c r="V36" s="23"/>
      <c r="Y36" s="79"/>
      <c r="Z36" s="207"/>
      <c r="AA36" s="207"/>
      <c r="AB36" s="208"/>
    </row>
    <row r="37" s="3" customFormat="1" ht="24" customHeight="1" spans="1:28">
      <c r="A37" s="202"/>
      <c r="B37" s="23"/>
      <c r="C37" s="24"/>
      <c r="D37" s="23"/>
      <c r="E37" s="23"/>
      <c r="F37" s="23"/>
      <c r="G37" s="26"/>
      <c r="H37" s="26"/>
      <c r="I37" s="48"/>
      <c r="J37" s="23"/>
      <c r="K37" s="23"/>
      <c r="L37" s="23"/>
      <c r="M37" s="60"/>
      <c r="N37" s="23"/>
      <c r="O37" s="55">
        <v>194</v>
      </c>
      <c r="P37" s="203" t="s">
        <v>200</v>
      </c>
      <c r="Q37" s="36" t="s">
        <v>102</v>
      </c>
      <c r="R37" s="80">
        <v>44693</v>
      </c>
      <c r="S37" s="23"/>
      <c r="T37" s="23"/>
      <c r="U37" s="23"/>
      <c r="V37" s="23"/>
      <c r="Y37" s="79"/>
      <c r="Z37" s="207"/>
      <c r="AA37" s="207"/>
      <c r="AB37" s="208"/>
    </row>
    <row r="38" s="3" customFormat="1" ht="24" customHeight="1" spans="1:28">
      <c r="A38" s="202"/>
      <c r="B38" s="23"/>
      <c r="C38" s="24"/>
      <c r="D38" s="23"/>
      <c r="E38" s="23"/>
      <c r="F38" s="23"/>
      <c r="G38" s="26"/>
      <c r="H38" s="26"/>
      <c r="I38" s="48"/>
      <c r="J38" s="23"/>
      <c r="K38" s="23"/>
      <c r="L38" s="23"/>
      <c r="M38" s="60"/>
      <c r="N38" s="23"/>
      <c r="O38" s="55">
        <v>100</v>
      </c>
      <c r="P38" s="203" t="s">
        <v>201</v>
      </c>
      <c r="Q38" s="36" t="s">
        <v>102</v>
      </c>
      <c r="R38" s="80">
        <v>44740</v>
      </c>
      <c r="S38" s="23"/>
      <c r="T38" s="23"/>
      <c r="U38" s="23"/>
      <c r="V38" s="23"/>
      <c r="Y38" s="79"/>
      <c r="Z38" s="207"/>
      <c r="AA38" s="207"/>
      <c r="AB38" s="208"/>
    </row>
    <row r="39" s="3" customFormat="1" ht="24" customHeight="1" spans="1:28">
      <c r="A39" s="202"/>
      <c r="B39" s="23"/>
      <c r="C39" s="24"/>
      <c r="D39" s="23"/>
      <c r="E39" s="23"/>
      <c r="F39" s="23"/>
      <c r="G39" s="26"/>
      <c r="H39" s="26"/>
      <c r="I39" s="48"/>
      <c r="J39" s="23"/>
      <c r="K39" s="23"/>
      <c r="L39" s="23"/>
      <c r="M39" s="60"/>
      <c r="N39" s="23"/>
      <c r="O39" s="55">
        <v>290</v>
      </c>
      <c r="P39" s="203" t="s">
        <v>202</v>
      </c>
      <c r="Q39" s="36" t="s">
        <v>102</v>
      </c>
      <c r="R39" s="80">
        <v>44757</v>
      </c>
      <c r="S39" s="23"/>
      <c r="T39" s="23"/>
      <c r="U39" s="23"/>
      <c r="V39" s="23"/>
      <c r="Y39" s="79"/>
      <c r="Z39" s="207"/>
      <c r="AA39" s="207"/>
      <c r="AB39" s="208"/>
    </row>
    <row r="40" s="3" customFormat="1" ht="24" hidden="1" customHeight="1" spans="1:28">
      <c r="A40" s="202"/>
      <c r="B40" s="19">
        <v>12</v>
      </c>
      <c r="C40" s="20" t="s">
        <v>203</v>
      </c>
      <c r="D40" s="19"/>
      <c r="E40" s="19"/>
      <c r="F40" s="19">
        <v>1</v>
      </c>
      <c r="G40" s="22">
        <v>365</v>
      </c>
      <c r="H40" s="22">
        <v>329</v>
      </c>
      <c r="I40" s="42" t="s">
        <v>204</v>
      </c>
      <c r="J40" s="43">
        <v>44902</v>
      </c>
      <c r="K40" s="19" t="s">
        <v>205</v>
      </c>
      <c r="L40" s="19" t="s">
        <v>206</v>
      </c>
      <c r="M40" s="57">
        <v>365</v>
      </c>
      <c r="N40" s="43">
        <v>44783</v>
      </c>
      <c r="O40" s="63">
        <v>109</v>
      </c>
      <c r="P40" s="58" t="s">
        <v>207</v>
      </c>
      <c r="Q40" s="36" t="s">
        <v>96</v>
      </c>
      <c r="R40" s="69">
        <v>44733</v>
      </c>
      <c r="S40" s="19" t="s">
        <v>208</v>
      </c>
      <c r="T40" s="43">
        <v>44708</v>
      </c>
      <c r="U40" s="19" t="s">
        <v>98</v>
      </c>
      <c r="V40" s="19" t="s">
        <v>99</v>
      </c>
      <c r="X40" s="3">
        <v>13</v>
      </c>
      <c r="Y40" s="79"/>
      <c r="Z40" s="207"/>
      <c r="AA40" s="207"/>
      <c r="AB40" s="208">
        <v>365</v>
      </c>
    </row>
    <row r="41" s="3" customFormat="1" ht="24" hidden="1" customHeight="1" spans="1:28">
      <c r="A41" s="202"/>
      <c r="B41" s="23"/>
      <c r="C41" s="24"/>
      <c r="D41" s="23"/>
      <c r="E41" s="23"/>
      <c r="F41" s="23"/>
      <c r="G41" s="26"/>
      <c r="H41" s="26"/>
      <c r="I41" s="48"/>
      <c r="J41" s="23"/>
      <c r="K41" s="23"/>
      <c r="L41" s="23"/>
      <c r="M41" s="60"/>
      <c r="N41" s="23"/>
      <c r="O41" s="63">
        <v>110</v>
      </c>
      <c r="P41" s="58" t="s">
        <v>209</v>
      </c>
      <c r="Q41" s="36" t="s">
        <v>102</v>
      </c>
      <c r="R41" s="69">
        <v>44734</v>
      </c>
      <c r="S41" s="23"/>
      <c r="T41" s="23"/>
      <c r="U41" s="23"/>
      <c r="V41" s="23"/>
      <c r="Y41" s="79"/>
      <c r="Z41" s="207"/>
      <c r="AA41" s="207"/>
      <c r="AB41" s="208"/>
    </row>
    <row r="42" s="3" customFormat="1" ht="24" hidden="1" customHeight="1" spans="1:28">
      <c r="A42" s="202"/>
      <c r="B42" s="27"/>
      <c r="C42" s="28"/>
      <c r="D42" s="27"/>
      <c r="E42" s="27"/>
      <c r="F42" s="27"/>
      <c r="G42" s="30"/>
      <c r="H42" s="30"/>
      <c r="I42" s="51"/>
      <c r="J42" s="27"/>
      <c r="K42" s="27"/>
      <c r="L42" s="27"/>
      <c r="M42" s="62"/>
      <c r="N42" s="27"/>
      <c r="O42" s="55">
        <v>110</v>
      </c>
      <c r="P42" s="203" t="s">
        <v>210</v>
      </c>
      <c r="Q42" s="36" t="s">
        <v>102</v>
      </c>
      <c r="R42" s="80">
        <v>44979</v>
      </c>
      <c r="S42" s="27"/>
      <c r="T42" s="27"/>
      <c r="U42" s="27"/>
      <c r="V42" s="27"/>
      <c r="Y42" s="79"/>
      <c r="Z42" s="207"/>
      <c r="AA42" s="207"/>
      <c r="AB42" s="208"/>
    </row>
    <row r="43" s="3" customFormat="1" ht="23" customHeight="1" spans="1:29">
      <c r="A43" s="202"/>
      <c r="B43" s="19">
        <v>13</v>
      </c>
      <c r="C43" s="20" t="s">
        <v>211</v>
      </c>
      <c r="D43" s="19"/>
      <c r="E43" s="19"/>
      <c r="F43" s="19">
        <v>1</v>
      </c>
      <c r="G43" s="22">
        <v>875</v>
      </c>
      <c r="H43" s="22">
        <v>524</v>
      </c>
      <c r="I43" s="42" t="s">
        <v>204</v>
      </c>
      <c r="J43" s="43">
        <v>44902</v>
      </c>
      <c r="K43" s="19" t="s">
        <v>212</v>
      </c>
      <c r="L43" s="19" t="s">
        <v>213</v>
      </c>
      <c r="M43" s="165">
        <v>875</v>
      </c>
      <c r="N43" s="43">
        <v>44867</v>
      </c>
      <c r="O43" s="63">
        <v>262</v>
      </c>
      <c r="P43" s="58" t="s">
        <v>209</v>
      </c>
      <c r="Q43" s="36" t="s">
        <v>102</v>
      </c>
      <c r="R43" s="69">
        <v>44756</v>
      </c>
      <c r="S43" s="100" t="s">
        <v>214</v>
      </c>
      <c r="T43" s="43">
        <v>44742</v>
      </c>
      <c r="U43" s="19" t="s">
        <v>98</v>
      </c>
      <c r="V43" s="19" t="s">
        <v>99</v>
      </c>
      <c r="X43" s="3">
        <v>13</v>
      </c>
      <c r="Y43" s="79" t="s">
        <v>215</v>
      </c>
      <c r="Z43" s="210"/>
      <c r="AA43" s="210"/>
      <c r="AB43" s="211">
        <v>525</v>
      </c>
      <c r="AC43" s="3" t="s">
        <v>216</v>
      </c>
    </row>
    <row r="44" s="3" customFormat="1" ht="24" customHeight="1" spans="1:28">
      <c r="A44" s="202"/>
      <c r="B44" s="27"/>
      <c r="C44" s="28"/>
      <c r="D44" s="27"/>
      <c r="E44" s="27"/>
      <c r="F44" s="27"/>
      <c r="G44" s="30"/>
      <c r="H44" s="30"/>
      <c r="I44" s="51"/>
      <c r="J44" s="27"/>
      <c r="K44" s="27"/>
      <c r="L44" s="27"/>
      <c r="M44" s="167"/>
      <c r="N44" s="27"/>
      <c r="O44" s="63">
        <v>262</v>
      </c>
      <c r="P44" s="58" t="s">
        <v>217</v>
      </c>
      <c r="Q44" s="36" t="s">
        <v>102</v>
      </c>
      <c r="R44" s="69">
        <v>44831</v>
      </c>
      <c r="S44" s="101"/>
      <c r="T44" s="27"/>
      <c r="U44" s="27"/>
      <c r="V44" s="27"/>
      <c r="Y44" s="79"/>
      <c r="Z44" s="210"/>
      <c r="AA44" s="210"/>
      <c r="AB44" s="211"/>
    </row>
    <row r="45" s="3" customFormat="1" ht="24" hidden="1" customHeight="1" spans="1:28">
      <c r="A45" s="202"/>
      <c r="B45" s="19">
        <v>14</v>
      </c>
      <c r="C45" s="20" t="s">
        <v>218</v>
      </c>
      <c r="D45" s="19"/>
      <c r="E45" s="19"/>
      <c r="F45" s="19">
        <v>1</v>
      </c>
      <c r="G45" s="22">
        <v>1000</v>
      </c>
      <c r="H45" s="22">
        <v>600</v>
      </c>
      <c r="I45" s="42" t="s">
        <v>219</v>
      </c>
      <c r="J45" s="43">
        <v>44902</v>
      </c>
      <c r="K45" s="19" t="s">
        <v>220</v>
      </c>
      <c r="L45" s="19" t="s">
        <v>221</v>
      </c>
      <c r="M45" s="57">
        <v>900</v>
      </c>
      <c r="N45" s="19" t="s">
        <v>222</v>
      </c>
      <c r="O45" s="63">
        <v>300</v>
      </c>
      <c r="P45" s="58" t="s">
        <v>223</v>
      </c>
      <c r="Q45" s="36" t="s">
        <v>96</v>
      </c>
      <c r="R45" s="69">
        <v>44760</v>
      </c>
      <c r="S45" s="19" t="s">
        <v>224</v>
      </c>
      <c r="T45" s="43">
        <v>44748</v>
      </c>
      <c r="U45" s="19" t="s">
        <v>98</v>
      </c>
      <c r="V45" s="19" t="s">
        <v>99</v>
      </c>
      <c r="X45" s="3">
        <v>13</v>
      </c>
      <c r="Y45" s="79"/>
      <c r="Z45" s="207"/>
      <c r="AA45" s="207"/>
      <c r="AB45" s="208">
        <v>900</v>
      </c>
    </row>
    <row r="46" s="3" customFormat="1" ht="30" hidden="1" customHeight="1" spans="1:28">
      <c r="A46" s="202"/>
      <c r="B46" s="27"/>
      <c r="C46" s="28"/>
      <c r="D46" s="27"/>
      <c r="E46" s="27"/>
      <c r="F46" s="27"/>
      <c r="G46" s="30"/>
      <c r="H46" s="30"/>
      <c r="I46" s="51"/>
      <c r="J46" s="27"/>
      <c r="K46" s="27"/>
      <c r="L46" s="27"/>
      <c r="M46" s="62"/>
      <c r="N46" s="27"/>
      <c r="O46" s="63">
        <v>300</v>
      </c>
      <c r="P46" s="58" t="s">
        <v>225</v>
      </c>
      <c r="Q46" s="36" t="s">
        <v>102</v>
      </c>
      <c r="R46" s="69">
        <v>44860</v>
      </c>
      <c r="S46" s="27"/>
      <c r="T46" s="27"/>
      <c r="U46" s="27"/>
      <c r="V46" s="27"/>
      <c r="Y46" s="79"/>
      <c r="Z46" s="207"/>
      <c r="AA46" s="207"/>
      <c r="AB46" s="208"/>
    </row>
    <row r="47" s="3" customFormat="1" ht="24" hidden="1" customHeight="1" spans="1:28">
      <c r="A47" s="202"/>
      <c r="B47" s="19">
        <v>15</v>
      </c>
      <c r="C47" s="20" t="s">
        <v>226</v>
      </c>
      <c r="D47" s="19"/>
      <c r="E47" s="19"/>
      <c r="F47" s="19">
        <v>1</v>
      </c>
      <c r="G47" s="22">
        <v>870.006</v>
      </c>
      <c r="H47" s="22">
        <v>759</v>
      </c>
      <c r="I47" s="42" t="s">
        <v>227</v>
      </c>
      <c r="J47" s="43">
        <v>44902</v>
      </c>
      <c r="K47" s="19" t="s">
        <v>228</v>
      </c>
      <c r="L47" s="19" t="s">
        <v>229</v>
      </c>
      <c r="M47" s="57">
        <v>870.006</v>
      </c>
      <c r="N47" s="43">
        <v>44830</v>
      </c>
      <c r="O47" s="55">
        <v>260</v>
      </c>
      <c r="P47" s="58" t="s">
        <v>230</v>
      </c>
      <c r="Q47" s="36" t="s">
        <v>96</v>
      </c>
      <c r="R47" s="69">
        <v>44704</v>
      </c>
      <c r="S47" s="19" t="s">
        <v>231</v>
      </c>
      <c r="T47" s="19"/>
      <c r="U47" s="19" t="s">
        <v>98</v>
      </c>
      <c r="V47" s="19" t="s">
        <v>99</v>
      </c>
      <c r="X47" s="3">
        <v>13</v>
      </c>
      <c r="Y47" s="79"/>
      <c r="Z47" s="207"/>
      <c r="AA47" s="207"/>
      <c r="AB47" s="208">
        <v>870.006</v>
      </c>
    </row>
    <row r="48" s="3" customFormat="1" ht="24" hidden="1" customHeight="1" spans="1:28">
      <c r="A48" s="202"/>
      <c r="B48" s="23"/>
      <c r="C48" s="24"/>
      <c r="D48" s="23"/>
      <c r="E48" s="23"/>
      <c r="F48" s="23"/>
      <c r="G48" s="26"/>
      <c r="H48" s="26"/>
      <c r="I48" s="48"/>
      <c r="J48" s="23"/>
      <c r="K48" s="23"/>
      <c r="L48" s="23"/>
      <c r="M48" s="60"/>
      <c r="N48" s="23"/>
      <c r="O48" s="55">
        <v>260</v>
      </c>
      <c r="P48" s="58" t="s">
        <v>232</v>
      </c>
      <c r="Q48" s="36" t="s">
        <v>102</v>
      </c>
      <c r="R48" s="69">
        <v>44756</v>
      </c>
      <c r="S48" s="23"/>
      <c r="T48" s="23"/>
      <c r="U48" s="23"/>
      <c r="V48" s="23"/>
      <c r="Y48" s="79"/>
      <c r="Z48" s="207"/>
      <c r="AA48" s="207"/>
      <c r="AB48" s="208"/>
    </row>
    <row r="49" s="3" customFormat="1" ht="24" hidden="1" customHeight="1" spans="1:28">
      <c r="A49" s="202"/>
      <c r="B49" s="23"/>
      <c r="C49" s="24"/>
      <c r="D49" s="23"/>
      <c r="E49" s="23"/>
      <c r="F49" s="23"/>
      <c r="G49" s="26"/>
      <c r="H49" s="26"/>
      <c r="I49" s="48"/>
      <c r="J49" s="23"/>
      <c r="K49" s="23"/>
      <c r="L49" s="23"/>
      <c r="M49" s="60"/>
      <c r="N49" s="23"/>
      <c r="O49" s="55">
        <v>89</v>
      </c>
      <c r="P49" s="58" t="s">
        <v>233</v>
      </c>
      <c r="Q49" s="36" t="s">
        <v>102</v>
      </c>
      <c r="R49" s="69">
        <v>44860</v>
      </c>
      <c r="S49" s="23"/>
      <c r="T49" s="23"/>
      <c r="U49" s="23"/>
      <c r="V49" s="23"/>
      <c r="Y49" s="79"/>
      <c r="Z49" s="207"/>
      <c r="AA49" s="207"/>
      <c r="AB49" s="208"/>
    </row>
    <row r="50" s="3" customFormat="1" ht="24" hidden="1" customHeight="1" spans="1:28">
      <c r="A50" s="202"/>
      <c r="B50" s="27"/>
      <c r="C50" s="28"/>
      <c r="D50" s="27"/>
      <c r="E50" s="27"/>
      <c r="F50" s="27"/>
      <c r="G50" s="30"/>
      <c r="H50" s="30"/>
      <c r="I50" s="51"/>
      <c r="J50" s="27"/>
      <c r="K50" s="27"/>
      <c r="L50" s="27"/>
      <c r="M50" s="62"/>
      <c r="N50" s="27"/>
      <c r="O50" s="55">
        <v>150</v>
      </c>
      <c r="P50" s="205" t="s">
        <v>234</v>
      </c>
      <c r="Q50" s="36" t="s">
        <v>102</v>
      </c>
      <c r="R50" s="80">
        <v>45009</v>
      </c>
      <c r="S50" s="27"/>
      <c r="T50" s="27"/>
      <c r="U50" s="27"/>
      <c r="V50" s="27"/>
      <c r="Y50" s="79"/>
      <c r="Z50" s="207"/>
      <c r="AA50" s="207"/>
      <c r="AB50" s="208"/>
    </row>
    <row r="51" s="3" customFormat="1" ht="24" hidden="1" customHeight="1" spans="1:28">
      <c r="A51" s="202"/>
      <c r="B51" s="19">
        <v>16</v>
      </c>
      <c r="C51" s="20" t="s">
        <v>235</v>
      </c>
      <c r="D51" s="19"/>
      <c r="E51" s="19" t="s">
        <v>236</v>
      </c>
      <c r="F51" s="19">
        <v>80</v>
      </c>
      <c r="G51" s="22">
        <v>2272</v>
      </c>
      <c r="H51" s="22">
        <v>2044.8</v>
      </c>
      <c r="I51" s="42" t="s">
        <v>237</v>
      </c>
      <c r="J51" s="43">
        <v>44865</v>
      </c>
      <c r="K51" s="19" t="s">
        <v>238</v>
      </c>
      <c r="L51" s="19" t="s">
        <v>239</v>
      </c>
      <c r="M51" s="57">
        <v>2272</v>
      </c>
      <c r="N51" s="43">
        <v>44830</v>
      </c>
      <c r="O51" s="55">
        <v>1794.8</v>
      </c>
      <c r="P51" s="58" t="s">
        <v>240</v>
      </c>
      <c r="Q51" s="36" t="s">
        <v>96</v>
      </c>
      <c r="R51" s="69">
        <v>44680</v>
      </c>
      <c r="S51" s="19" t="s">
        <v>241</v>
      </c>
      <c r="T51" s="43">
        <v>44650</v>
      </c>
      <c r="U51" s="19" t="s">
        <v>98</v>
      </c>
      <c r="V51" s="19" t="s">
        <v>99</v>
      </c>
      <c r="X51" s="3">
        <v>13</v>
      </c>
      <c r="Y51" s="79"/>
      <c r="Z51" s="207"/>
      <c r="AA51" s="207"/>
      <c r="AB51" s="208">
        <v>2272</v>
      </c>
    </row>
    <row r="52" s="3" customFormat="1" ht="24" hidden="1" customHeight="1" spans="1:28">
      <c r="A52" s="202"/>
      <c r="B52" s="27"/>
      <c r="C52" s="28"/>
      <c r="D52" s="27"/>
      <c r="E52" s="27"/>
      <c r="F52" s="27"/>
      <c r="G52" s="30"/>
      <c r="H52" s="30"/>
      <c r="I52" s="51"/>
      <c r="J52" s="27"/>
      <c r="K52" s="27"/>
      <c r="L52" s="27"/>
      <c r="M52" s="62"/>
      <c r="N52" s="27"/>
      <c r="O52" s="55">
        <v>250</v>
      </c>
      <c r="P52" s="58" t="s">
        <v>242</v>
      </c>
      <c r="Q52" s="36" t="s">
        <v>102</v>
      </c>
      <c r="R52" s="69">
        <v>44708</v>
      </c>
      <c r="S52" s="27"/>
      <c r="T52" s="27"/>
      <c r="U52" s="27"/>
      <c r="V52" s="27"/>
      <c r="Y52" s="79"/>
      <c r="Z52" s="207"/>
      <c r="AA52" s="207"/>
      <c r="AB52" s="208"/>
    </row>
    <row r="53" s="3" customFormat="1" ht="24" hidden="1" customHeight="1" spans="1:28">
      <c r="A53" s="202"/>
      <c r="B53" s="19">
        <v>17</v>
      </c>
      <c r="C53" s="20" t="s">
        <v>243</v>
      </c>
      <c r="D53" s="19"/>
      <c r="E53" s="19" t="s">
        <v>244</v>
      </c>
      <c r="F53" s="19">
        <v>2</v>
      </c>
      <c r="G53" s="22">
        <v>882</v>
      </c>
      <c r="H53" s="22">
        <v>757.172305</v>
      </c>
      <c r="I53" s="42" t="s">
        <v>245</v>
      </c>
      <c r="J53" s="43">
        <v>44925</v>
      </c>
      <c r="K53" s="19" t="s">
        <v>246</v>
      </c>
      <c r="L53" s="19" t="s">
        <v>247</v>
      </c>
      <c r="M53" s="57">
        <v>882</v>
      </c>
      <c r="N53" s="43">
        <v>44888</v>
      </c>
      <c r="O53" s="55">
        <v>114.6</v>
      </c>
      <c r="P53" s="203" t="s">
        <v>248</v>
      </c>
      <c r="Q53" s="36" t="s">
        <v>96</v>
      </c>
      <c r="R53" s="80">
        <v>44691</v>
      </c>
      <c r="S53" s="19" t="s">
        <v>249</v>
      </c>
      <c r="T53" s="43">
        <v>44651</v>
      </c>
      <c r="U53" s="19" t="s">
        <v>98</v>
      </c>
      <c r="V53" s="19" t="s">
        <v>99</v>
      </c>
      <c r="Y53" s="79"/>
      <c r="Z53" s="207"/>
      <c r="AA53" s="207"/>
      <c r="AB53" s="208">
        <v>882</v>
      </c>
    </row>
    <row r="54" s="3" customFormat="1" ht="24" hidden="1" customHeight="1" spans="1:28">
      <c r="A54" s="202"/>
      <c r="B54" s="23"/>
      <c r="C54" s="24"/>
      <c r="D54" s="23"/>
      <c r="E54" s="23"/>
      <c r="F54" s="23"/>
      <c r="G54" s="26"/>
      <c r="H54" s="26"/>
      <c r="I54" s="48"/>
      <c r="J54" s="23"/>
      <c r="K54" s="23"/>
      <c r="L54" s="23"/>
      <c r="M54" s="60"/>
      <c r="N54" s="23"/>
      <c r="O54" s="55">
        <v>150</v>
      </c>
      <c r="P54" s="203" t="s">
        <v>250</v>
      </c>
      <c r="Q54" s="36" t="s">
        <v>102</v>
      </c>
      <c r="R54" s="80">
        <v>44711</v>
      </c>
      <c r="S54" s="23"/>
      <c r="T54" s="23"/>
      <c r="U54" s="23"/>
      <c r="V54" s="23"/>
      <c r="Y54" s="79"/>
      <c r="Z54" s="207"/>
      <c r="AA54" s="207"/>
      <c r="AB54" s="208"/>
    </row>
    <row r="55" s="3" customFormat="1" ht="24" hidden="1" customHeight="1" spans="1:28">
      <c r="A55" s="202"/>
      <c r="B55" s="23"/>
      <c r="C55" s="24"/>
      <c r="D55" s="23"/>
      <c r="E55" s="23"/>
      <c r="F55" s="23"/>
      <c r="G55" s="26"/>
      <c r="H55" s="26"/>
      <c r="I55" s="48"/>
      <c r="J55" s="23"/>
      <c r="K55" s="23"/>
      <c r="L55" s="23"/>
      <c r="M55" s="60"/>
      <c r="N55" s="23"/>
      <c r="O55" s="55">
        <v>352.8</v>
      </c>
      <c r="P55" s="203" t="s">
        <v>251</v>
      </c>
      <c r="Q55" s="36" t="s">
        <v>102</v>
      </c>
      <c r="R55" s="80">
        <v>44957</v>
      </c>
      <c r="S55" s="23"/>
      <c r="T55" s="23"/>
      <c r="U55" s="23"/>
      <c r="V55" s="23"/>
      <c r="Y55" s="79"/>
      <c r="Z55" s="207"/>
      <c r="AA55" s="207"/>
      <c r="AB55" s="208"/>
    </row>
    <row r="56" s="3" customFormat="1" ht="24" hidden="1" customHeight="1" spans="1:28">
      <c r="A56" s="202"/>
      <c r="B56" s="27"/>
      <c r="C56" s="28"/>
      <c r="D56" s="27"/>
      <c r="E56" s="27"/>
      <c r="F56" s="27"/>
      <c r="G56" s="30"/>
      <c r="H56" s="30"/>
      <c r="I56" s="51"/>
      <c r="J56" s="27"/>
      <c r="K56" s="27"/>
      <c r="L56" s="27"/>
      <c r="M56" s="62"/>
      <c r="N56" s="27"/>
      <c r="O56" s="55">
        <v>139.772305</v>
      </c>
      <c r="P56" s="205" t="s">
        <v>252</v>
      </c>
      <c r="Q56" s="36" t="s">
        <v>102</v>
      </c>
      <c r="R56" s="80">
        <v>45016</v>
      </c>
      <c r="S56" s="27"/>
      <c r="T56" s="27"/>
      <c r="U56" s="27"/>
      <c r="V56" s="27"/>
      <c r="Y56" s="79"/>
      <c r="Z56" s="207"/>
      <c r="AA56" s="207"/>
      <c r="AB56" s="208"/>
    </row>
    <row r="57" s="3" customFormat="1" ht="24" hidden="1" customHeight="1" spans="1:28">
      <c r="A57" s="202"/>
      <c r="B57" s="19">
        <v>18</v>
      </c>
      <c r="C57" s="20" t="s">
        <v>243</v>
      </c>
      <c r="D57" s="19"/>
      <c r="E57" s="19" t="s">
        <v>253</v>
      </c>
      <c r="F57" s="19">
        <v>5</v>
      </c>
      <c r="G57" s="22">
        <v>2042.5</v>
      </c>
      <c r="H57" s="22">
        <v>612.75</v>
      </c>
      <c r="I57" s="42" t="s">
        <v>254</v>
      </c>
      <c r="J57" s="43">
        <v>44865</v>
      </c>
      <c r="K57" s="19" t="s">
        <v>255</v>
      </c>
      <c r="L57" s="19" t="s">
        <v>256</v>
      </c>
      <c r="M57" s="57">
        <v>2042.5</v>
      </c>
      <c r="N57" s="19" t="s">
        <v>257</v>
      </c>
      <c r="O57" s="55">
        <v>212.75</v>
      </c>
      <c r="P57" s="58" t="s">
        <v>258</v>
      </c>
      <c r="Q57" s="36" t="s">
        <v>96</v>
      </c>
      <c r="R57" s="69">
        <v>44680</v>
      </c>
      <c r="S57" s="19" t="s">
        <v>259</v>
      </c>
      <c r="T57" s="43">
        <v>44651</v>
      </c>
      <c r="U57" s="19" t="s">
        <v>98</v>
      </c>
      <c r="V57" s="19" t="s">
        <v>99</v>
      </c>
      <c r="X57" s="3">
        <v>13</v>
      </c>
      <c r="Y57" s="79"/>
      <c r="Z57" s="207"/>
      <c r="AA57" s="207"/>
      <c r="AB57" s="208">
        <v>2042.5</v>
      </c>
    </row>
    <row r="58" s="3" customFormat="1" ht="24" hidden="1" customHeight="1" spans="1:28">
      <c r="A58" s="202"/>
      <c r="B58" s="27"/>
      <c r="C58" s="28"/>
      <c r="D58" s="27"/>
      <c r="E58" s="27"/>
      <c r="F58" s="27"/>
      <c r="G58" s="30"/>
      <c r="H58" s="30"/>
      <c r="I58" s="51"/>
      <c r="J58" s="27"/>
      <c r="K58" s="27"/>
      <c r="L58" s="27"/>
      <c r="M58" s="62"/>
      <c r="N58" s="27"/>
      <c r="O58" s="55">
        <v>400</v>
      </c>
      <c r="P58" s="58" t="s">
        <v>260</v>
      </c>
      <c r="Q58" s="36" t="s">
        <v>102</v>
      </c>
      <c r="R58" s="69">
        <v>44708</v>
      </c>
      <c r="S58" s="27"/>
      <c r="T58" s="27"/>
      <c r="U58" s="27"/>
      <c r="V58" s="27"/>
      <c r="Y58" s="79"/>
      <c r="Z58" s="207"/>
      <c r="AA58" s="207"/>
      <c r="AB58" s="208"/>
    </row>
    <row r="59" s="3" customFormat="1" ht="24" hidden="1" customHeight="1" spans="1:28">
      <c r="A59" s="202"/>
      <c r="B59" s="19">
        <v>19</v>
      </c>
      <c r="C59" s="20" t="s">
        <v>261</v>
      </c>
      <c r="D59" s="19"/>
      <c r="E59" s="19" t="s">
        <v>262</v>
      </c>
      <c r="F59" s="19">
        <v>4</v>
      </c>
      <c r="G59" s="22">
        <v>783</v>
      </c>
      <c r="H59" s="22">
        <v>234.9</v>
      </c>
      <c r="I59" s="56" t="s">
        <v>263</v>
      </c>
      <c r="J59" s="43">
        <v>44865</v>
      </c>
      <c r="K59" s="57" t="s">
        <v>264</v>
      </c>
      <c r="L59" s="57" t="s">
        <v>265</v>
      </c>
      <c r="M59" s="57">
        <v>783</v>
      </c>
      <c r="N59" s="57" t="s">
        <v>266</v>
      </c>
      <c r="O59" s="55">
        <v>84.9</v>
      </c>
      <c r="P59" s="58" t="s">
        <v>267</v>
      </c>
      <c r="Q59" s="36" t="s">
        <v>96</v>
      </c>
      <c r="R59" s="69">
        <v>44691</v>
      </c>
      <c r="S59" s="57" t="s">
        <v>268</v>
      </c>
      <c r="T59" s="43">
        <v>44651</v>
      </c>
      <c r="U59" s="19" t="s">
        <v>98</v>
      </c>
      <c r="V59" s="57" t="s">
        <v>99</v>
      </c>
      <c r="X59" s="3">
        <v>13</v>
      </c>
      <c r="Y59" s="211"/>
      <c r="Z59" s="207"/>
      <c r="AA59" s="207"/>
      <c r="AB59" s="208">
        <v>783</v>
      </c>
    </row>
    <row r="60" s="3" customFormat="1" ht="37" hidden="1" customHeight="1" spans="1:32">
      <c r="A60" s="202"/>
      <c r="B60" s="27"/>
      <c r="C60" s="28"/>
      <c r="D60" s="27"/>
      <c r="E60" s="27"/>
      <c r="F60" s="27"/>
      <c r="G60" s="30"/>
      <c r="H60" s="30"/>
      <c r="I60" s="61"/>
      <c r="J60" s="62"/>
      <c r="K60" s="62"/>
      <c r="L60" s="62"/>
      <c r="M60" s="62"/>
      <c r="N60" s="62"/>
      <c r="O60" s="55">
        <v>150</v>
      </c>
      <c r="P60" s="58" t="s">
        <v>112</v>
      </c>
      <c r="Q60" s="36" t="s">
        <v>102</v>
      </c>
      <c r="R60" s="69">
        <v>44711</v>
      </c>
      <c r="S60" s="62"/>
      <c r="T60" s="27"/>
      <c r="U60" s="27"/>
      <c r="V60" s="62"/>
      <c r="Y60" s="211"/>
      <c r="Z60" s="207"/>
      <c r="AA60" s="207"/>
      <c r="AB60" s="208"/>
      <c r="AC60" s="213">
        <v>20</v>
      </c>
      <c r="AD60" s="213"/>
      <c r="AE60" s="213"/>
      <c r="AF60" s="213"/>
    </row>
    <row r="61" s="3" customFormat="1" ht="24" customHeight="1" spans="1:32">
      <c r="A61" s="202"/>
      <c r="B61" s="19">
        <v>20</v>
      </c>
      <c r="C61" s="20" t="s">
        <v>269</v>
      </c>
      <c r="D61" s="19"/>
      <c r="E61" s="19" t="s">
        <v>270</v>
      </c>
      <c r="F61" s="19">
        <v>13</v>
      </c>
      <c r="G61" s="22">
        <v>936.28</v>
      </c>
      <c r="H61" s="22">
        <v>889.466</v>
      </c>
      <c r="I61" s="42" t="s">
        <v>271</v>
      </c>
      <c r="J61" s="43">
        <v>44925</v>
      </c>
      <c r="K61" s="19" t="s">
        <v>272</v>
      </c>
      <c r="L61" s="19" t="s">
        <v>273</v>
      </c>
      <c r="M61" s="57">
        <v>936.28</v>
      </c>
      <c r="N61" s="19" t="s">
        <v>274</v>
      </c>
      <c r="O61" s="55">
        <v>455.396</v>
      </c>
      <c r="P61" s="203" t="s">
        <v>275</v>
      </c>
      <c r="Q61" s="36" t="s">
        <v>96</v>
      </c>
      <c r="R61" s="80">
        <v>44691</v>
      </c>
      <c r="S61" s="19" t="s">
        <v>276</v>
      </c>
      <c r="T61" s="43">
        <v>44651</v>
      </c>
      <c r="U61" s="19" t="s">
        <v>98</v>
      </c>
      <c r="V61" s="19" t="s">
        <v>99</v>
      </c>
      <c r="X61" s="3">
        <v>13</v>
      </c>
      <c r="Y61" s="79"/>
      <c r="Z61" s="207"/>
      <c r="AA61" s="207"/>
      <c r="AB61" s="208">
        <v>915.16</v>
      </c>
      <c r="AC61" s="213" t="s">
        <v>277</v>
      </c>
      <c r="AD61" s="213">
        <v>10.56</v>
      </c>
      <c r="AE61" s="213">
        <v>57</v>
      </c>
      <c r="AF61" s="213">
        <f t="shared" ref="AF61:AF70" si="0">AD61*AE61</f>
        <v>601.92</v>
      </c>
    </row>
    <row r="62" s="3" customFormat="1" ht="24" customHeight="1" spans="1:32">
      <c r="A62" s="202"/>
      <c r="B62" s="23"/>
      <c r="C62" s="24"/>
      <c r="D62" s="23"/>
      <c r="E62" s="23"/>
      <c r="F62" s="23"/>
      <c r="G62" s="26"/>
      <c r="H62" s="26"/>
      <c r="I62" s="48"/>
      <c r="J62" s="23"/>
      <c r="K62" s="23"/>
      <c r="L62" s="23"/>
      <c r="M62" s="60"/>
      <c r="N62" s="23"/>
      <c r="O62" s="55">
        <v>200</v>
      </c>
      <c r="P62" s="203" t="s">
        <v>278</v>
      </c>
      <c r="Q62" s="36" t="s">
        <v>102</v>
      </c>
      <c r="R62" s="80">
        <v>44712</v>
      </c>
      <c r="S62" s="23"/>
      <c r="T62" s="23"/>
      <c r="U62" s="23"/>
      <c r="V62" s="23"/>
      <c r="Y62" s="79"/>
      <c r="Z62" s="207"/>
      <c r="AA62" s="207"/>
      <c r="AB62" s="208"/>
      <c r="AC62" s="213">
        <v>738</v>
      </c>
      <c r="AD62" s="213">
        <v>3.52</v>
      </c>
      <c r="AE62" s="213">
        <v>1</v>
      </c>
      <c r="AF62" s="213">
        <f t="shared" si="0"/>
        <v>3.52</v>
      </c>
    </row>
    <row r="63" s="3" customFormat="1" ht="24" customHeight="1" spans="1:32">
      <c r="A63" s="202"/>
      <c r="B63" s="23"/>
      <c r="C63" s="24"/>
      <c r="D63" s="23"/>
      <c r="E63" s="23"/>
      <c r="F63" s="23"/>
      <c r="G63" s="26"/>
      <c r="H63" s="26"/>
      <c r="I63" s="48"/>
      <c r="J63" s="23"/>
      <c r="K63" s="23"/>
      <c r="L63" s="23"/>
      <c r="M63" s="60"/>
      <c r="N63" s="23"/>
      <c r="O63" s="55">
        <v>24.07</v>
      </c>
      <c r="P63" s="203" t="s">
        <v>279</v>
      </c>
      <c r="Q63" s="36" t="s">
        <v>96</v>
      </c>
      <c r="R63" s="80">
        <v>45008</v>
      </c>
      <c r="S63" s="23"/>
      <c r="T63" s="23"/>
      <c r="U63" s="23"/>
      <c r="V63" s="23"/>
      <c r="Y63" s="79"/>
      <c r="Z63" s="207"/>
      <c r="AA63" s="207"/>
      <c r="AB63" s="208"/>
      <c r="AC63" s="213" t="s">
        <v>280</v>
      </c>
      <c r="AD63" s="213">
        <v>11.0952</v>
      </c>
      <c r="AE63" s="213">
        <v>11</v>
      </c>
      <c r="AF63" s="213">
        <f t="shared" si="0"/>
        <v>122.0472</v>
      </c>
    </row>
    <row r="64" s="3" customFormat="1" ht="24" customHeight="1" spans="1:32">
      <c r="A64" s="202"/>
      <c r="B64" s="27"/>
      <c r="C64" s="28"/>
      <c r="D64" s="27"/>
      <c r="E64" s="27"/>
      <c r="F64" s="27"/>
      <c r="G64" s="30"/>
      <c r="H64" s="30"/>
      <c r="I64" s="51"/>
      <c r="J64" s="27"/>
      <c r="K64" s="27"/>
      <c r="L64" s="27"/>
      <c r="M64" s="62"/>
      <c r="N64" s="27"/>
      <c r="O64" s="55">
        <v>210</v>
      </c>
      <c r="P64" s="203" t="s">
        <v>281</v>
      </c>
      <c r="Q64" s="36" t="s">
        <v>102</v>
      </c>
      <c r="R64" s="80">
        <v>45008</v>
      </c>
      <c r="S64" s="27"/>
      <c r="T64" s="27"/>
      <c r="U64" s="27"/>
      <c r="V64" s="27"/>
      <c r="Y64" s="79"/>
      <c r="Z64" s="207"/>
      <c r="AA64" s="207"/>
      <c r="AB64" s="208"/>
      <c r="AC64" s="213">
        <v>410</v>
      </c>
      <c r="AD64" s="213">
        <v>1.2328</v>
      </c>
      <c r="AE64" s="213">
        <v>1</v>
      </c>
      <c r="AF64" s="213">
        <f t="shared" si="0"/>
        <v>1.2328</v>
      </c>
    </row>
    <row r="65" s="3" customFormat="1" ht="24" customHeight="1" spans="1:32">
      <c r="A65" s="202"/>
      <c r="B65" s="19">
        <v>21</v>
      </c>
      <c r="C65" s="20" t="s">
        <v>282</v>
      </c>
      <c r="D65" s="19"/>
      <c r="E65" s="19" t="s">
        <v>283</v>
      </c>
      <c r="F65" s="19">
        <v>7</v>
      </c>
      <c r="G65" s="22">
        <v>229.6</v>
      </c>
      <c r="H65" s="22">
        <v>206.62</v>
      </c>
      <c r="I65" s="42" t="s">
        <v>284</v>
      </c>
      <c r="J65" s="43">
        <v>44925</v>
      </c>
      <c r="K65" s="19" t="s">
        <v>285</v>
      </c>
      <c r="L65" s="19" t="s">
        <v>286</v>
      </c>
      <c r="M65" s="57">
        <v>229.6</v>
      </c>
      <c r="N65" s="43">
        <v>44875</v>
      </c>
      <c r="O65" s="55">
        <v>48.4</v>
      </c>
      <c r="P65" s="203" t="s">
        <v>287</v>
      </c>
      <c r="Q65" s="36" t="s">
        <v>96</v>
      </c>
      <c r="R65" s="80">
        <v>44691</v>
      </c>
      <c r="S65" s="19" t="s">
        <v>288</v>
      </c>
      <c r="T65" s="43">
        <v>44650</v>
      </c>
      <c r="U65" s="19" t="s">
        <v>98</v>
      </c>
      <c r="V65" s="19" t="s">
        <v>99</v>
      </c>
      <c r="X65" s="3">
        <v>13</v>
      </c>
      <c r="Y65" s="79" t="s">
        <v>289</v>
      </c>
      <c r="Z65" s="207"/>
      <c r="AA65" s="207"/>
      <c r="AB65" s="208">
        <v>218.448</v>
      </c>
      <c r="AC65" s="213" t="s">
        <v>290</v>
      </c>
      <c r="AD65" s="213">
        <v>10</v>
      </c>
      <c r="AE65" s="213">
        <v>5</v>
      </c>
      <c r="AF65" s="213">
        <f t="shared" si="0"/>
        <v>50</v>
      </c>
    </row>
    <row r="66" s="3" customFormat="1" ht="24" customHeight="1" spans="1:32">
      <c r="A66" s="202"/>
      <c r="B66" s="23"/>
      <c r="C66" s="24"/>
      <c r="D66" s="23"/>
      <c r="E66" s="23"/>
      <c r="F66" s="23"/>
      <c r="G66" s="26"/>
      <c r="H66" s="26"/>
      <c r="I66" s="48"/>
      <c r="J66" s="23"/>
      <c r="K66" s="23"/>
      <c r="L66" s="23"/>
      <c r="M66" s="60"/>
      <c r="N66" s="23"/>
      <c r="O66" s="55">
        <v>50</v>
      </c>
      <c r="P66" s="203" t="s">
        <v>291</v>
      </c>
      <c r="Q66" s="36" t="s">
        <v>102</v>
      </c>
      <c r="R66" s="80">
        <v>44711</v>
      </c>
      <c r="S66" s="23"/>
      <c r="T66" s="23"/>
      <c r="U66" s="23"/>
      <c r="V66" s="23"/>
      <c r="Y66" s="79"/>
      <c r="Z66" s="207"/>
      <c r="AA66" s="207"/>
      <c r="AB66" s="208"/>
      <c r="AC66" s="213" t="s">
        <v>292</v>
      </c>
      <c r="AD66" s="213">
        <v>11.04</v>
      </c>
      <c r="AE66" s="213">
        <v>6</v>
      </c>
      <c r="AF66" s="213">
        <f t="shared" si="0"/>
        <v>66.24</v>
      </c>
    </row>
    <row r="67" s="3" customFormat="1" ht="24" customHeight="1" spans="1:32">
      <c r="A67" s="202"/>
      <c r="B67" s="23"/>
      <c r="C67" s="24"/>
      <c r="D67" s="23"/>
      <c r="E67" s="23"/>
      <c r="F67" s="23"/>
      <c r="G67" s="26"/>
      <c r="H67" s="26"/>
      <c r="I67" s="48"/>
      <c r="J67" s="23"/>
      <c r="K67" s="23"/>
      <c r="L67" s="23"/>
      <c r="M67" s="60"/>
      <c r="N67" s="23"/>
      <c r="O67" s="55">
        <v>85</v>
      </c>
      <c r="P67" s="203" t="s">
        <v>293</v>
      </c>
      <c r="Q67" s="36" t="s">
        <v>102</v>
      </c>
      <c r="R67" s="80">
        <v>44957</v>
      </c>
      <c r="S67" s="23"/>
      <c r="T67" s="23"/>
      <c r="U67" s="23"/>
      <c r="V67" s="23"/>
      <c r="Y67" s="79"/>
      <c r="Z67" s="207"/>
      <c r="AA67" s="207"/>
      <c r="AB67" s="208"/>
      <c r="AC67" s="213">
        <v>6506</v>
      </c>
      <c r="AD67" s="213">
        <v>2.76</v>
      </c>
      <c r="AE67" s="213">
        <v>1</v>
      </c>
      <c r="AF67" s="213">
        <f t="shared" si="0"/>
        <v>2.76</v>
      </c>
    </row>
    <row r="68" s="3" customFormat="1" ht="24" customHeight="1" spans="1:32">
      <c r="A68" s="202"/>
      <c r="B68" s="27"/>
      <c r="C68" s="28"/>
      <c r="D68" s="27"/>
      <c r="E68" s="27"/>
      <c r="F68" s="27"/>
      <c r="G68" s="30"/>
      <c r="H68" s="30"/>
      <c r="I68" s="51"/>
      <c r="J68" s="27"/>
      <c r="K68" s="27"/>
      <c r="L68" s="27"/>
      <c r="M68" s="62"/>
      <c r="N68" s="27"/>
      <c r="O68" s="55">
        <v>23.22</v>
      </c>
      <c r="P68" s="203" t="s">
        <v>294</v>
      </c>
      <c r="Q68" s="36" t="s">
        <v>96</v>
      </c>
      <c r="R68" s="80">
        <v>44985</v>
      </c>
      <c r="S68" s="27"/>
      <c r="T68" s="27"/>
      <c r="U68" s="27"/>
      <c r="V68" s="27"/>
      <c r="Y68" s="79"/>
      <c r="Z68" s="207"/>
      <c r="AA68" s="207"/>
      <c r="AB68" s="208"/>
      <c r="AC68" s="213" t="s">
        <v>295</v>
      </c>
      <c r="AD68" s="213">
        <v>10.92</v>
      </c>
      <c r="AE68" s="213">
        <v>7</v>
      </c>
      <c r="AF68" s="213">
        <f t="shared" si="0"/>
        <v>76.44</v>
      </c>
    </row>
    <row r="69" s="3" customFormat="1" ht="24" hidden="1" customHeight="1" spans="1:32">
      <c r="A69" s="202"/>
      <c r="B69" s="19">
        <v>22</v>
      </c>
      <c r="C69" s="20" t="s">
        <v>296</v>
      </c>
      <c r="D69" s="19"/>
      <c r="E69" s="19" t="s">
        <v>297</v>
      </c>
      <c r="F69" s="19">
        <v>2</v>
      </c>
      <c r="G69" s="22">
        <v>138</v>
      </c>
      <c r="H69" s="22">
        <v>124.2</v>
      </c>
      <c r="I69" s="42" t="s">
        <v>284</v>
      </c>
      <c r="J69" s="43">
        <v>44925</v>
      </c>
      <c r="K69" s="19" t="s">
        <v>298</v>
      </c>
      <c r="L69" s="19" t="s">
        <v>299</v>
      </c>
      <c r="M69" s="57">
        <v>138</v>
      </c>
      <c r="N69" s="43">
        <v>44873</v>
      </c>
      <c r="O69" s="55">
        <v>41.4</v>
      </c>
      <c r="P69" s="58" t="s">
        <v>300</v>
      </c>
      <c r="Q69" s="36" t="s">
        <v>96</v>
      </c>
      <c r="R69" s="69">
        <v>44691</v>
      </c>
      <c r="S69" s="19" t="s">
        <v>301</v>
      </c>
      <c r="T69" s="43">
        <v>44650</v>
      </c>
      <c r="U69" s="19" t="s">
        <v>98</v>
      </c>
      <c r="V69" s="19" t="s">
        <v>99</v>
      </c>
      <c r="Y69" s="79"/>
      <c r="Z69" s="207"/>
      <c r="AA69" s="207"/>
      <c r="AB69" s="208">
        <v>138</v>
      </c>
      <c r="AC69" s="213">
        <v>6514</v>
      </c>
      <c r="AD69" s="213">
        <v>1.56</v>
      </c>
      <c r="AE69" s="213">
        <v>1</v>
      </c>
      <c r="AF69" s="213">
        <f t="shared" si="0"/>
        <v>1.56</v>
      </c>
    </row>
    <row r="70" s="3" customFormat="1" ht="24" hidden="1" customHeight="1" spans="1:32">
      <c r="A70" s="202"/>
      <c r="B70" s="23"/>
      <c r="C70" s="24"/>
      <c r="D70" s="23"/>
      <c r="E70" s="23"/>
      <c r="F70" s="23"/>
      <c r="G70" s="26"/>
      <c r="H70" s="26"/>
      <c r="I70" s="48"/>
      <c r="J70" s="23"/>
      <c r="K70" s="23"/>
      <c r="L70" s="23"/>
      <c r="M70" s="60"/>
      <c r="N70" s="23"/>
      <c r="O70" s="55">
        <v>52.8</v>
      </c>
      <c r="P70" s="58" t="s">
        <v>302</v>
      </c>
      <c r="Q70" s="36" t="s">
        <v>96</v>
      </c>
      <c r="R70" s="69">
        <v>44891</v>
      </c>
      <c r="S70" s="23"/>
      <c r="T70" s="23"/>
      <c r="U70" s="23"/>
      <c r="V70" s="23"/>
      <c r="Y70" s="79"/>
      <c r="Z70" s="207"/>
      <c r="AA70" s="207"/>
      <c r="AB70" s="208"/>
      <c r="AC70" s="213">
        <v>6515</v>
      </c>
      <c r="AD70" s="213">
        <v>10.56</v>
      </c>
      <c r="AE70" s="213">
        <v>1</v>
      </c>
      <c r="AF70" s="213">
        <f t="shared" si="0"/>
        <v>10.56</v>
      </c>
    </row>
    <row r="71" s="3" customFormat="1" ht="24" hidden="1" customHeight="1" spans="1:32">
      <c r="A71" s="202"/>
      <c r="B71" s="27"/>
      <c r="C71" s="28"/>
      <c r="D71" s="27"/>
      <c r="E71" s="27"/>
      <c r="F71" s="27"/>
      <c r="G71" s="30"/>
      <c r="H71" s="30"/>
      <c r="I71" s="51"/>
      <c r="J71" s="27"/>
      <c r="K71" s="27"/>
      <c r="L71" s="27"/>
      <c r="M71" s="62"/>
      <c r="N71" s="27"/>
      <c r="O71" s="55">
        <v>30</v>
      </c>
      <c r="P71" s="58" t="s">
        <v>303</v>
      </c>
      <c r="Q71" s="36" t="s">
        <v>102</v>
      </c>
      <c r="R71" s="69">
        <v>44904</v>
      </c>
      <c r="S71" s="27"/>
      <c r="T71" s="27"/>
      <c r="U71" s="27"/>
      <c r="V71" s="27"/>
      <c r="Y71" s="79"/>
      <c r="Z71" s="207"/>
      <c r="AA71" s="207"/>
      <c r="AB71" s="208"/>
      <c r="AC71" s="213"/>
      <c r="AD71" s="213"/>
      <c r="AE71" s="213"/>
      <c r="AF71" s="213">
        <f>SUM(AF61:AF70)</f>
        <v>936.28</v>
      </c>
    </row>
    <row r="72" s="3" customFormat="1" ht="24" hidden="1" customHeight="1" spans="1:32">
      <c r="A72" s="202"/>
      <c r="B72" s="19">
        <v>23</v>
      </c>
      <c r="C72" s="20" t="s">
        <v>304</v>
      </c>
      <c r="D72" s="19"/>
      <c r="E72" s="19" t="s">
        <v>305</v>
      </c>
      <c r="F72" s="19">
        <v>3</v>
      </c>
      <c r="G72" s="22">
        <v>210</v>
      </c>
      <c r="H72" s="22">
        <v>189</v>
      </c>
      <c r="I72" s="42" t="s">
        <v>306</v>
      </c>
      <c r="J72" s="43">
        <v>44925</v>
      </c>
      <c r="K72" s="19" t="s">
        <v>307</v>
      </c>
      <c r="L72" s="19" t="s">
        <v>308</v>
      </c>
      <c r="M72" s="57">
        <v>210</v>
      </c>
      <c r="N72" s="19" t="s">
        <v>309</v>
      </c>
      <c r="O72" s="55">
        <v>99</v>
      </c>
      <c r="P72" s="58" t="s">
        <v>310</v>
      </c>
      <c r="Q72" s="36" t="s">
        <v>96</v>
      </c>
      <c r="R72" s="69">
        <v>44680</v>
      </c>
      <c r="S72" s="19" t="s">
        <v>311</v>
      </c>
      <c r="T72" s="43">
        <v>44631</v>
      </c>
      <c r="U72" s="19" t="s">
        <v>98</v>
      </c>
      <c r="V72" s="19" t="s">
        <v>99</v>
      </c>
      <c r="X72" s="3">
        <v>13</v>
      </c>
      <c r="Y72" s="79"/>
      <c r="Z72" s="207"/>
      <c r="AA72" s="207"/>
      <c r="AB72" s="208">
        <v>210</v>
      </c>
      <c r="AC72" s="217">
        <v>21</v>
      </c>
      <c r="AD72" s="217"/>
      <c r="AE72" s="217"/>
      <c r="AF72" s="217"/>
    </row>
    <row r="73" s="3" customFormat="1" ht="35" hidden="1" customHeight="1" spans="1:32">
      <c r="A73" s="202"/>
      <c r="B73" s="27"/>
      <c r="C73" s="28"/>
      <c r="D73" s="27"/>
      <c r="E73" s="27"/>
      <c r="F73" s="27"/>
      <c r="G73" s="30"/>
      <c r="H73" s="30"/>
      <c r="I73" s="51"/>
      <c r="J73" s="27"/>
      <c r="K73" s="27"/>
      <c r="L73" s="27"/>
      <c r="M73" s="62"/>
      <c r="N73" s="27"/>
      <c r="O73" s="55">
        <v>90</v>
      </c>
      <c r="P73" s="58" t="s">
        <v>161</v>
      </c>
      <c r="Q73" s="36" t="s">
        <v>102</v>
      </c>
      <c r="R73" s="69">
        <v>44708</v>
      </c>
      <c r="S73" s="27"/>
      <c r="T73" s="27"/>
      <c r="U73" s="27"/>
      <c r="V73" s="27"/>
      <c r="Y73" s="79"/>
      <c r="Z73" s="207"/>
      <c r="AA73" s="207"/>
      <c r="AB73" s="208"/>
      <c r="AC73" s="217" t="s">
        <v>312</v>
      </c>
      <c r="AD73" s="217">
        <v>111520</v>
      </c>
      <c r="AE73" s="217">
        <v>2</v>
      </c>
      <c r="AF73" s="217">
        <f t="shared" ref="AF73:AF86" si="1">AD73*AE73</f>
        <v>223040</v>
      </c>
    </row>
    <row r="74" s="3" customFormat="1" ht="24" hidden="1" customHeight="1" spans="1:32">
      <c r="A74" s="202"/>
      <c r="B74" s="19">
        <v>24</v>
      </c>
      <c r="C74" s="20" t="s">
        <v>313</v>
      </c>
      <c r="D74" s="19"/>
      <c r="E74" s="19" t="s">
        <v>314</v>
      </c>
      <c r="F74" s="19">
        <v>4</v>
      </c>
      <c r="G74" s="22">
        <v>228.2</v>
      </c>
      <c r="H74" s="22">
        <v>216.74</v>
      </c>
      <c r="I74" s="42" t="s">
        <v>271</v>
      </c>
      <c r="J74" s="43">
        <v>44925</v>
      </c>
      <c r="K74" s="19" t="s">
        <v>315</v>
      </c>
      <c r="L74" s="19" t="s">
        <v>316</v>
      </c>
      <c r="M74" s="57">
        <v>228.2</v>
      </c>
      <c r="N74" s="43">
        <v>44862</v>
      </c>
      <c r="O74" s="55">
        <v>159.74</v>
      </c>
      <c r="P74" s="203" t="s">
        <v>202</v>
      </c>
      <c r="Q74" s="36" t="s">
        <v>96</v>
      </c>
      <c r="R74" s="80">
        <v>44691</v>
      </c>
      <c r="S74" s="19" t="s">
        <v>317</v>
      </c>
      <c r="T74" s="43">
        <v>44645</v>
      </c>
      <c r="U74" s="19" t="s">
        <v>98</v>
      </c>
      <c r="V74" s="19" t="s">
        <v>99</v>
      </c>
      <c r="X74" s="3">
        <v>13</v>
      </c>
      <c r="Y74" s="79"/>
      <c r="Z74" s="207"/>
      <c r="AA74" s="207"/>
      <c r="AB74" s="208">
        <v>228.2</v>
      </c>
      <c r="AC74" s="217">
        <v>3229</v>
      </c>
      <c r="AD74" s="217">
        <v>104960</v>
      </c>
      <c r="AE74" s="217">
        <v>1</v>
      </c>
      <c r="AF74" s="217">
        <f t="shared" si="1"/>
        <v>104960</v>
      </c>
    </row>
    <row r="75" s="3" customFormat="1" ht="24" hidden="1" customHeight="1" spans="1:32">
      <c r="A75" s="202"/>
      <c r="B75" s="23"/>
      <c r="C75" s="24"/>
      <c r="D75" s="23"/>
      <c r="E75" s="23"/>
      <c r="F75" s="23"/>
      <c r="G75" s="26"/>
      <c r="H75" s="26"/>
      <c r="I75" s="48"/>
      <c r="J75" s="23"/>
      <c r="K75" s="23"/>
      <c r="L75" s="23"/>
      <c r="M75" s="60"/>
      <c r="N75" s="23"/>
      <c r="O75" s="55">
        <v>50</v>
      </c>
      <c r="P75" s="203" t="s">
        <v>281</v>
      </c>
      <c r="Q75" s="36" t="s">
        <v>102</v>
      </c>
      <c r="R75" s="80">
        <v>45008</v>
      </c>
      <c r="S75" s="23"/>
      <c r="T75" s="23"/>
      <c r="U75" s="23"/>
      <c r="V75" s="23"/>
      <c r="Y75" s="79"/>
      <c r="Z75" s="207"/>
      <c r="AA75" s="207"/>
      <c r="AB75" s="208"/>
      <c r="AC75" s="217" t="s">
        <v>318</v>
      </c>
      <c r="AD75" s="217">
        <v>111520</v>
      </c>
      <c r="AE75" s="217">
        <v>2</v>
      </c>
      <c r="AF75" s="217">
        <f t="shared" si="1"/>
        <v>223040</v>
      </c>
    </row>
    <row r="76" s="3" customFormat="1" ht="24" hidden="1" customHeight="1" spans="1:32">
      <c r="A76" s="202"/>
      <c r="B76" s="27"/>
      <c r="C76" s="28"/>
      <c r="D76" s="27"/>
      <c r="E76" s="27"/>
      <c r="F76" s="27"/>
      <c r="G76" s="30"/>
      <c r="H76" s="30"/>
      <c r="I76" s="51"/>
      <c r="J76" s="27"/>
      <c r="K76" s="27"/>
      <c r="L76" s="27"/>
      <c r="M76" s="62"/>
      <c r="N76" s="27"/>
      <c r="O76" s="55">
        <v>7</v>
      </c>
      <c r="P76" s="203" t="s">
        <v>319</v>
      </c>
      <c r="Q76" s="36" t="s">
        <v>102</v>
      </c>
      <c r="R76" s="80">
        <v>45044</v>
      </c>
      <c r="S76" s="27"/>
      <c r="T76" s="27"/>
      <c r="U76" s="27"/>
      <c r="V76" s="27"/>
      <c r="Y76" s="79"/>
      <c r="Z76" s="207"/>
      <c r="AA76" s="207"/>
      <c r="AB76" s="208"/>
      <c r="AC76" s="217">
        <v>1768</v>
      </c>
      <c r="AD76" s="217">
        <v>104960</v>
      </c>
      <c r="AE76" s="217">
        <v>1</v>
      </c>
      <c r="AF76" s="217">
        <f t="shared" si="1"/>
        <v>104960</v>
      </c>
    </row>
    <row r="77" s="3" customFormat="1" ht="24" hidden="1" customHeight="1" spans="1:32">
      <c r="A77" s="202"/>
      <c r="B77" s="19">
        <v>25</v>
      </c>
      <c r="C77" s="20" t="s">
        <v>320</v>
      </c>
      <c r="D77" s="19"/>
      <c r="E77" s="19" t="s">
        <v>321</v>
      </c>
      <c r="F77" s="19">
        <v>9</v>
      </c>
      <c r="G77" s="22">
        <v>74.7</v>
      </c>
      <c r="H77" s="22">
        <v>67.23</v>
      </c>
      <c r="I77" s="42" t="s">
        <v>322</v>
      </c>
      <c r="J77" s="43">
        <v>44925</v>
      </c>
      <c r="K77" s="19" t="s">
        <v>323</v>
      </c>
      <c r="L77" s="19" t="s">
        <v>324</v>
      </c>
      <c r="M77" s="57">
        <v>74.7</v>
      </c>
      <c r="N77" s="43">
        <v>44875</v>
      </c>
      <c r="O77" s="55">
        <v>44.82</v>
      </c>
      <c r="P77" s="58" t="s">
        <v>325</v>
      </c>
      <c r="Q77" s="36" t="s">
        <v>96</v>
      </c>
      <c r="R77" s="69">
        <v>44691</v>
      </c>
      <c r="S77" s="19" t="s">
        <v>326</v>
      </c>
      <c r="T77" s="43">
        <v>44650</v>
      </c>
      <c r="U77" s="19" t="s">
        <v>98</v>
      </c>
      <c r="V77" s="19" t="s">
        <v>99</v>
      </c>
      <c r="X77" s="3">
        <v>13</v>
      </c>
      <c r="Y77" s="79"/>
      <c r="Z77" s="207"/>
      <c r="AA77" s="207"/>
      <c r="AB77" s="208">
        <v>74.7</v>
      </c>
      <c r="AC77" s="217" t="s">
        <v>327</v>
      </c>
      <c r="AD77" s="217">
        <v>111520</v>
      </c>
      <c r="AE77" s="217">
        <v>2</v>
      </c>
      <c r="AF77" s="217">
        <f t="shared" si="1"/>
        <v>223040</v>
      </c>
    </row>
    <row r="78" s="3" customFormat="1" ht="24" hidden="1" customHeight="1" spans="1:32">
      <c r="A78" s="202"/>
      <c r="B78" s="27"/>
      <c r="C78" s="28"/>
      <c r="D78" s="27"/>
      <c r="E78" s="27"/>
      <c r="F78" s="27"/>
      <c r="G78" s="30"/>
      <c r="H78" s="30"/>
      <c r="I78" s="51"/>
      <c r="J78" s="27"/>
      <c r="K78" s="27"/>
      <c r="L78" s="27"/>
      <c r="M78" s="62"/>
      <c r="N78" s="27"/>
      <c r="O78" s="55">
        <v>22.41</v>
      </c>
      <c r="P78" s="58" t="s">
        <v>328</v>
      </c>
      <c r="Q78" s="36" t="s">
        <v>96</v>
      </c>
      <c r="R78" s="69">
        <v>44891</v>
      </c>
      <c r="S78" s="27"/>
      <c r="T78" s="27"/>
      <c r="U78" s="27"/>
      <c r="V78" s="27"/>
      <c r="Y78" s="79"/>
      <c r="Z78" s="207"/>
      <c r="AA78" s="207"/>
      <c r="AB78" s="208"/>
      <c r="AC78" s="217">
        <v>1771</v>
      </c>
      <c r="AD78" s="217">
        <v>104960</v>
      </c>
      <c r="AE78" s="217">
        <v>1</v>
      </c>
      <c r="AF78" s="217">
        <f t="shared" si="1"/>
        <v>104960</v>
      </c>
    </row>
    <row r="79" s="3" customFormat="1" ht="32" hidden="1" customHeight="1" spans="1:32">
      <c r="A79" s="202"/>
      <c r="B79" s="36">
        <v>26</v>
      </c>
      <c r="C79" s="37" t="s">
        <v>329</v>
      </c>
      <c r="D79" s="257"/>
      <c r="E79" s="36" t="s">
        <v>330</v>
      </c>
      <c r="F79" s="36">
        <v>1</v>
      </c>
      <c r="G79" s="39">
        <v>68</v>
      </c>
      <c r="H79" s="39">
        <v>34</v>
      </c>
      <c r="I79" s="66" t="s">
        <v>331</v>
      </c>
      <c r="J79" s="67">
        <v>44865</v>
      </c>
      <c r="K79" s="58" t="s">
        <v>332</v>
      </c>
      <c r="L79" s="36" t="s">
        <v>333</v>
      </c>
      <c r="M79" s="68">
        <v>68</v>
      </c>
      <c r="N79" s="69">
        <v>44852</v>
      </c>
      <c r="O79" s="55">
        <v>34</v>
      </c>
      <c r="P79" s="58" t="s">
        <v>334</v>
      </c>
      <c r="Q79" s="36" t="s">
        <v>96</v>
      </c>
      <c r="R79" s="69">
        <v>44680</v>
      </c>
      <c r="S79" s="36" t="s">
        <v>335</v>
      </c>
      <c r="T79" s="69">
        <v>44650</v>
      </c>
      <c r="U79" s="36" t="s">
        <v>98</v>
      </c>
      <c r="V79" s="36" t="s">
        <v>336</v>
      </c>
      <c r="X79" s="3">
        <v>13</v>
      </c>
      <c r="Y79" s="79"/>
      <c r="Z79" s="218"/>
      <c r="AA79" s="218"/>
      <c r="AB79" s="68">
        <v>68</v>
      </c>
      <c r="AC79" s="217" t="s">
        <v>337</v>
      </c>
      <c r="AD79" s="217">
        <v>111520</v>
      </c>
      <c r="AE79" s="217">
        <v>2</v>
      </c>
      <c r="AF79" s="217">
        <f t="shared" si="1"/>
        <v>223040</v>
      </c>
    </row>
    <row r="80" s="3" customFormat="1" ht="36" hidden="1" customHeight="1" spans="1:32">
      <c r="A80" s="202"/>
      <c r="B80" s="36">
        <v>27</v>
      </c>
      <c r="C80" s="37" t="s">
        <v>338</v>
      </c>
      <c r="D80" s="257"/>
      <c r="E80" s="36" t="s">
        <v>339</v>
      </c>
      <c r="F80" s="36">
        <v>1</v>
      </c>
      <c r="G80" s="39">
        <v>0.08</v>
      </c>
      <c r="H80" s="39">
        <v>0.08</v>
      </c>
      <c r="I80" s="66" t="s">
        <v>340</v>
      </c>
      <c r="J80" s="67">
        <v>44925</v>
      </c>
      <c r="K80" s="58" t="s">
        <v>341</v>
      </c>
      <c r="L80" s="36" t="s">
        <v>342</v>
      </c>
      <c r="M80" s="68">
        <v>0.08</v>
      </c>
      <c r="N80" s="69">
        <v>44747</v>
      </c>
      <c r="O80" s="55">
        <v>0.08</v>
      </c>
      <c r="P80" s="58" t="s">
        <v>343</v>
      </c>
      <c r="Q80" s="36" t="s">
        <v>96</v>
      </c>
      <c r="R80" s="69">
        <v>44825</v>
      </c>
      <c r="S80" s="36" t="s">
        <v>344</v>
      </c>
      <c r="T80" s="69">
        <v>44707</v>
      </c>
      <c r="U80" s="36" t="s">
        <v>98</v>
      </c>
      <c r="V80" s="36" t="s">
        <v>99</v>
      </c>
      <c r="X80" s="3">
        <v>13</v>
      </c>
      <c r="Y80" s="79"/>
      <c r="Z80" s="218"/>
      <c r="AA80" s="218"/>
      <c r="AB80" s="68">
        <v>0.08</v>
      </c>
      <c r="AC80" s="217">
        <v>1774</v>
      </c>
      <c r="AD80" s="217">
        <v>104960</v>
      </c>
      <c r="AE80" s="217">
        <v>1</v>
      </c>
      <c r="AF80" s="217">
        <f t="shared" si="1"/>
        <v>104960</v>
      </c>
    </row>
    <row r="81" s="3" customFormat="1" ht="24" hidden="1" customHeight="1" spans="1:32">
      <c r="A81" s="202"/>
      <c r="B81" s="19">
        <v>28</v>
      </c>
      <c r="C81" s="20" t="s">
        <v>329</v>
      </c>
      <c r="D81" s="19"/>
      <c r="E81" s="19" t="s">
        <v>345</v>
      </c>
      <c r="F81" s="19">
        <v>1</v>
      </c>
      <c r="G81" s="22">
        <v>28</v>
      </c>
      <c r="H81" s="22">
        <v>25.2</v>
      </c>
      <c r="I81" s="42" t="s">
        <v>331</v>
      </c>
      <c r="J81" s="43">
        <v>44865</v>
      </c>
      <c r="K81" s="19" t="s">
        <v>332</v>
      </c>
      <c r="L81" s="19" t="s">
        <v>346</v>
      </c>
      <c r="M81" s="57">
        <v>28</v>
      </c>
      <c r="N81" s="43">
        <v>44852</v>
      </c>
      <c r="O81" s="55">
        <v>7.56</v>
      </c>
      <c r="P81" s="58" t="s">
        <v>347</v>
      </c>
      <c r="Q81" s="36" t="s">
        <v>96</v>
      </c>
      <c r="R81" s="69">
        <v>44825</v>
      </c>
      <c r="S81" s="19" t="s">
        <v>348</v>
      </c>
      <c r="T81" s="43">
        <v>44711</v>
      </c>
      <c r="U81" s="19" t="s">
        <v>98</v>
      </c>
      <c r="V81" s="19" t="s">
        <v>336</v>
      </c>
      <c r="X81" s="3">
        <v>13</v>
      </c>
      <c r="Y81" s="79"/>
      <c r="Z81" s="207"/>
      <c r="AA81" s="207"/>
      <c r="AB81" s="208">
        <v>28</v>
      </c>
      <c r="AC81" s="217" t="s">
        <v>349</v>
      </c>
      <c r="AD81" s="217">
        <v>111520</v>
      </c>
      <c r="AE81" s="217">
        <v>2</v>
      </c>
      <c r="AF81" s="217">
        <f t="shared" si="1"/>
        <v>223040</v>
      </c>
    </row>
    <row r="82" s="3" customFormat="1" ht="24" hidden="1" customHeight="1" spans="1:32">
      <c r="A82" s="202"/>
      <c r="B82" s="27"/>
      <c r="C82" s="28"/>
      <c r="D82" s="27"/>
      <c r="E82" s="27"/>
      <c r="F82" s="27"/>
      <c r="G82" s="30"/>
      <c r="H82" s="30"/>
      <c r="I82" s="51"/>
      <c r="J82" s="27"/>
      <c r="K82" s="27"/>
      <c r="L82" s="27"/>
      <c r="M82" s="62"/>
      <c r="N82" s="27"/>
      <c r="O82" s="55">
        <v>17.64</v>
      </c>
      <c r="P82" s="58" t="s">
        <v>350</v>
      </c>
      <c r="Q82" s="36" t="s">
        <v>102</v>
      </c>
      <c r="R82" s="69">
        <v>44831</v>
      </c>
      <c r="S82" s="27"/>
      <c r="T82" s="27"/>
      <c r="U82" s="27"/>
      <c r="V82" s="27"/>
      <c r="Y82" s="79"/>
      <c r="Z82" s="207"/>
      <c r="AA82" s="207"/>
      <c r="AB82" s="208"/>
      <c r="AC82" s="217">
        <v>1777</v>
      </c>
      <c r="AD82" s="217">
        <v>104960</v>
      </c>
      <c r="AE82" s="217">
        <v>1</v>
      </c>
      <c r="AF82" s="217">
        <f t="shared" si="1"/>
        <v>104960</v>
      </c>
    </row>
    <row r="83" s="3" customFormat="1" ht="24" hidden="1" customHeight="1" spans="1:32">
      <c r="A83" s="202"/>
      <c r="B83" s="19">
        <v>29</v>
      </c>
      <c r="C83" s="20" t="s">
        <v>351</v>
      </c>
      <c r="D83" s="19"/>
      <c r="E83" s="19" t="s">
        <v>352</v>
      </c>
      <c r="F83" s="19">
        <v>1</v>
      </c>
      <c r="G83" s="22">
        <v>50.5</v>
      </c>
      <c r="H83" s="22">
        <v>45.45</v>
      </c>
      <c r="I83" s="42" t="s">
        <v>353</v>
      </c>
      <c r="J83" s="43">
        <v>44925</v>
      </c>
      <c r="K83" s="19" t="s">
        <v>354</v>
      </c>
      <c r="L83" s="19" t="s">
        <v>355</v>
      </c>
      <c r="M83" s="57">
        <v>50.5</v>
      </c>
      <c r="N83" s="43">
        <v>44848</v>
      </c>
      <c r="O83" s="55">
        <v>35.45</v>
      </c>
      <c r="P83" s="58" t="s">
        <v>356</v>
      </c>
      <c r="Q83" s="36" t="s">
        <v>96</v>
      </c>
      <c r="R83" s="69">
        <v>44873</v>
      </c>
      <c r="S83" s="19" t="s">
        <v>357</v>
      </c>
      <c r="T83" s="43">
        <v>44644</v>
      </c>
      <c r="U83" s="19" t="s">
        <v>98</v>
      </c>
      <c r="V83" s="19" t="s">
        <v>99</v>
      </c>
      <c r="X83" s="3">
        <v>13</v>
      </c>
      <c r="Y83" s="79"/>
      <c r="Z83" s="207"/>
      <c r="AA83" s="207"/>
      <c r="AB83" s="208">
        <v>50.5</v>
      </c>
      <c r="AC83" s="217">
        <v>1779</v>
      </c>
      <c r="AD83" s="217">
        <v>111520</v>
      </c>
      <c r="AE83" s="217">
        <v>1</v>
      </c>
      <c r="AF83" s="217">
        <f t="shared" si="1"/>
        <v>111520</v>
      </c>
    </row>
    <row r="84" s="3" customFormat="1" ht="24" hidden="1" customHeight="1" spans="1:32">
      <c r="A84" s="202"/>
      <c r="B84" s="27"/>
      <c r="C84" s="28"/>
      <c r="D84" s="27"/>
      <c r="E84" s="27"/>
      <c r="F84" s="27"/>
      <c r="G84" s="30"/>
      <c r="H84" s="30"/>
      <c r="I84" s="51"/>
      <c r="J84" s="27"/>
      <c r="K84" s="27"/>
      <c r="L84" s="27"/>
      <c r="M84" s="62"/>
      <c r="N84" s="27"/>
      <c r="O84" s="55">
        <v>10</v>
      </c>
      <c r="P84" s="58" t="s">
        <v>358</v>
      </c>
      <c r="Q84" s="36" t="s">
        <v>102</v>
      </c>
      <c r="R84" s="69">
        <v>44904</v>
      </c>
      <c r="S84" s="27"/>
      <c r="T84" s="27"/>
      <c r="U84" s="27"/>
      <c r="V84" s="27"/>
      <c r="Y84" s="79"/>
      <c r="Z84" s="207"/>
      <c r="AA84" s="207"/>
      <c r="AB84" s="208"/>
      <c r="AC84" s="217">
        <v>1780</v>
      </c>
      <c r="AD84" s="217">
        <v>104960</v>
      </c>
      <c r="AE84" s="217">
        <v>1</v>
      </c>
      <c r="AF84" s="217">
        <f t="shared" si="1"/>
        <v>104960</v>
      </c>
    </row>
    <row r="85" s="3" customFormat="1" ht="30" hidden="1" customHeight="1" spans="1:32">
      <c r="A85" s="202"/>
      <c r="B85" s="36">
        <v>30</v>
      </c>
      <c r="C85" s="37" t="s">
        <v>359</v>
      </c>
      <c r="D85" s="257"/>
      <c r="E85" s="36" t="s">
        <v>360</v>
      </c>
      <c r="F85" s="36">
        <v>2</v>
      </c>
      <c r="G85" s="39">
        <v>11.2</v>
      </c>
      <c r="H85" s="39">
        <v>10.08</v>
      </c>
      <c r="I85" s="66" t="s">
        <v>361</v>
      </c>
      <c r="J85" s="67">
        <v>44925</v>
      </c>
      <c r="K85" s="58" t="s">
        <v>362</v>
      </c>
      <c r="L85" s="36" t="s">
        <v>363</v>
      </c>
      <c r="M85" s="68">
        <v>11.2</v>
      </c>
      <c r="N85" s="69">
        <v>44870</v>
      </c>
      <c r="O85" s="55">
        <v>10.08</v>
      </c>
      <c r="P85" s="58" t="s">
        <v>364</v>
      </c>
      <c r="Q85" s="36" t="s">
        <v>96</v>
      </c>
      <c r="R85" s="69">
        <v>44891</v>
      </c>
      <c r="S85" s="36" t="s">
        <v>365</v>
      </c>
      <c r="T85" s="69">
        <v>44651</v>
      </c>
      <c r="U85" s="36" t="s">
        <v>98</v>
      </c>
      <c r="V85" s="36" t="s">
        <v>99</v>
      </c>
      <c r="X85" s="3">
        <v>13</v>
      </c>
      <c r="Y85" s="79"/>
      <c r="Z85" s="218"/>
      <c r="AA85" s="218"/>
      <c r="AB85" s="68">
        <v>11.2</v>
      </c>
      <c r="AC85" s="217" t="s">
        <v>366</v>
      </c>
      <c r="AD85" s="217">
        <v>111520</v>
      </c>
      <c r="AE85" s="217">
        <v>2</v>
      </c>
      <c r="AF85" s="217">
        <f t="shared" si="1"/>
        <v>223040</v>
      </c>
    </row>
    <row r="86" s="3" customFormat="1" ht="31" hidden="1" customHeight="1" spans="1:32">
      <c r="A86" s="202"/>
      <c r="B86" s="36">
        <v>31</v>
      </c>
      <c r="C86" s="37" t="s">
        <v>367</v>
      </c>
      <c r="D86" s="257"/>
      <c r="E86" s="36" t="s">
        <v>368</v>
      </c>
      <c r="F86" s="36">
        <v>1</v>
      </c>
      <c r="G86" s="39">
        <v>11.5</v>
      </c>
      <c r="H86" s="39">
        <v>11.5</v>
      </c>
      <c r="I86" s="66" t="s">
        <v>369</v>
      </c>
      <c r="J86" s="67">
        <v>44865</v>
      </c>
      <c r="K86" s="58" t="s">
        <v>370</v>
      </c>
      <c r="L86" s="36" t="s">
        <v>371</v>
      </c>
      <c r="M86" s="68">
        <v>11.5</v>
      </c>
      <c r="N86" s="69">
        <v>44854</v>
      </c>
      <c r="O86" s="55">
        <v>11.5</v>
      </c>
      <c r="P86" s="58" t="s">
        <v>372</v>
      </c>
      <c r="Q86" s="36" t="s">
        <v>96</v>
      </c>
      <c r="R86" s="69">
        <v>44897</v>
      </c>
      <c r="S86" s="36" t="s">
        <v>373</v>
      </c>
      <c r="T86" s="69">
        <v>44644</v>
      </c>
      <c r="U86" s="36" t="s">
        <v>98</v>
      </c>
      <c r="V86" s="36" t="s">
        <v>99</v>
      </c>
      <c r="X86" s="3">
        <v>13</v>
      </c>
      <c r="Y86" s="79"/>
      <c r="Z86" s="218"/>
      <c r="AA86" s="218"/>
      <c r="AB86" s="68">
        <v>11.5</v>
      </c>
      <c r="AC86" s="217">
        <v>83</v>
      </c>
      <c r="AD86" s="217">
        <v>104960</v>
      </c>
      <c r="AE86" s="217">
        <v>1</v>
      </c>
      <c r="AF86" s="217">
        <f t="shared" si="1"/>
        <v>104960</v>
      </c>
    </row>
    <row r="87" s="3" customFormat="1" ht="33" hidden="1" customHeight="1" spans="1:32">
      <c r="A87" s="202"/>
      <c r="B87" s="36">
        <v>32</v>
      </c>
      <c r="C87" s="37" t="s">
        <v>374</v>
      </c>
      <c r="D87" s="257"/>
      <c r="E87" s="36" t="s">
        <v>375</v>
      </c>
      <c r="F87" s="36">
        <v>1</v>
      </c>
      <c r="G87" s="39">
        <v>13</v>
      </c>
      <c r="H87" s="39">
        <v>6.5</v>
      </c>
      <c r="I87" s="66" t="s">
        <v>376</v>
      </c>
      <c r="J87" s="67">
        <v>44925</v>
      </c>
      <c r="K87" s="58" t="s">
        <v>377</v>
      </c>
      <c r="L87" s="36" t="s">
        <v>378</v>
      </c>
      <c r="M87" s="68">
        <v>13</v>
      </c>
      <c r="N87" s="69">
        <v>44888</v>
      </c>
      <c r="O87" s="55">
        <v>6.5</v>
      </c>
      <c r="P87" s="58" t="s">
        <v>379</v>
      </c>
      <c r="Q87" s="36" t="s">
        <v>96</v>
      </c>
      <c r="R87" s="69">
        <v>44897</v>
      </c>
      <c r="S87" s="36" t="s">
        <v>380</v>
      </c>
      <c r="T87" s="69">
        <v>44644</v>
      </c>
      <c r="U87" s="36" t="s">
        <v>98</v>
      </c>
      <c r="V87" s="36" t="s">
        <v>99</v>
      </c>
      <c r="X87" s="3">
        <v>13</v>
      </c>
      <c r="Y87" s="79"/>
      <c r="Z87" s="218"/>
      <c r="AA87" s="218"/>
      <c r="AB87" s="68">
        <v>13</v>
      </c>
      <c r="AC87" s="217"/>
      <c r="AD87" s="217"/>
      <c r="AE87" s="217"/>
      <c r="AF87" s="217">
        <f>SUM(AF73:AF86)</f>
        <v>2184480</v>
      </c>
    </row>
    <row r="88" s="3" customFormat="1" ht="33" hidden="1" customHeight="1" spans="1:28">
      <c r="A88" s="202"/>
      <c r="B88" s="36">
        <v>33</v>
      </c>
      <c r="C88" s="37" t="s">
        <v>381</v>
      </c>
      <c r="D88" s="257"/>
      <c r="E88" s="36" t="s">
        <v>382</v>
      </c>
      <c r="F88" s="36">
        <v>1</v>
      </c>
      <c r="G88" s="39">
        <v>37.3</v>
      </c>
      <c r="H88" s="39">
        <v>18.65</v>
      </c>
      <c r="I88" s="66" t="s">
        <v>376</v>
      </c>
      <c r="J88" s="67">
        <v>44925</v>
      </c>
      <c r="K88" s="58" t="s">
        <v>383</v>
      </c>
      <c r="L88" s="36" t="s">
        <v>384</v>
      </c>
      <c r="M88" s="68">
        <v>37.3</v>
      </c>
      <c r="N88" s="69">
        <v>44888</v>
      </c>
      <c r="O88" s="55">
        <v>18.65</v>
      </c>
      <c r="P88" s="58" t="s">
        <v>385</v>
      </c>
      <c r="Q88" s="36" t="s">
        <v>96</v>
      </c>
      <c r="R88" s="69">
        <v>44897</v>
      </c>
      <c r="S88" s="36" t="s">
        <v>386</v>
      </c>
      <c r="T88" s="69">
        <v>44644</v>
      </c>
      <c r="U88" s="36" t="s">
        <v>98</v>
      </c>
      <c r="V88" s="36" t="s">
        <v>99</v>
      </c>
      <c r="X88" s="3">
        <v>13</v>
      </c>
      <c r="Y88" s="79"/>
      <c r="Z88" s="218"/>
      <c r="AA88" s="218"/>
      <c r="AB88" s="68">
        <v>37.3</v>
      </c>
    </row>
    <row r="89" s="3" customFormat="1" ht="33" hidden="1" customHeight="1" spans="1:28">
      <c r="A89" s="202"/>
      <c r="B89" s="36">
        <v>34</v>
      </c>
      <c r="C89" s="37" t="s">
        <v>387</v>
      </c>
      <c r="D89" s="257"/>
      <c r="E89" s="36" t="s">
        <v>388</v>
      </c>
      <c r="F89" s="36">
        <v>1</v>
      </c>
      <c r="G89" s="39">
        <v>45</v>
      </c>
      <c r="H89" s="39">
        <v>27</v>
      </c>
      <c r="I89" s="66" t="s">
        <v>389</v>
      </c>
      <c r="J89" s="67">
        <v>44925</v>
      </c>
      <c r="K89" s="58" t="s">
        <v>390</v>
      </c>
      <c r="L89" s="36" t="s">
        <v>391</v>
      </c>
      <c r="M89" s="68">
        <v>45</v>
      </c>
      <c r="N89" s="69">
        <v>44902</v>
      </c>
      <c r="O89" s="55">
        <v>27</v>
      </c>
      <c r="P89" s="58" t="s">
        <v>300</v>
      </c>
      <c r="Q89" s="36" t="s">
        <v>96</v>
      </c>
      <c r="R89" s="69">
        <v>44897</v>
      </c>
      <c r="S89" s="36" t="s">
        <v>392</v>
      </c>
      <c r="T89" s="69">
        <v>44644</v>
      </c>
      <c r="U89" s="36" t="s">
        <v>98</v>
      </c>
      <c r="V89" s="36" t="s">
        <v>99</v>
      </c>
      <c r="X89" s="3">
        <v>13</v>
      </c>
      <c r="Y89" s="79"/>
      <c r="Z89" s="218"/>
      <c r="AA89" s="218"/>
      <c r="AB89" s="68">
        <v>45</v>
      </c>
    </row>
    <row r="90" s="3" customFormat="1" ht="24" hidden="1" customHeight="1" spans="1:28">
      <c r="A90" s="202"/>
      <c r="B90" s="19">
        <v>35</v>
      </c>
      <c r="C90" s="20" t="s">
        <v>374</v>
      </c>
      <c r="D90" s="19"/>
      <c r="E90" s="19" t="s">
        <v>393</v>
      </c>
      <c r="F90" s="19">
        <v>28</v>
      </c>
      <c r="G90" s="22">
        <v>5.6</v>
      </c>
      <c r="H90" s="22">
        <v>5.04</v>
      </c>
      <c r="I90" s="42" t="s">
        <v>394</v>
      </c>
      <c r="J90" s="43">
        <v>44925</v>
      </c>
      <c r="K90" s="19" t="s">
        <v>395</v>
      </c>
      <c r="L90" s="19" t="s">
        <v>396</v>
      </c>
      <c r="M90" s="57">
        <v>5.6</v>
      </c>
      <c r="N90" s="43">
        <v>44788</v>
      </c>
      <c r="O90" s="55">
        <v>1.68</v>
      </c>
      <c r="P90" s="203" t="s">
        <v>397</v>
      </c>
      <c r="Q90" s="36" t="s">
        <v>96</v>
      </c>
      <c r="R90" s="188">
        <v>44908</v>
      </c>
      <c r="S90" s="19" t="s">
        <v>398</v>
      </c>
      <c r="T90" s="43">
        <v>44698</v>
      </c>
      <c r="U90" s="19" t="s">
        <v>98</v>
      </c>
      <c r="V90" s="19" t="s">
        <v>99</v>
      </c>
      <c r="X90" s="3">
        <v>13</v>
      </c>
      <c r="Y90" s="79"/>
      <c r="Z90" s="207"/>
      <c r="AA90" s="207"/>
      <c r="AB90" s="208">
        <v>5.6</v>
      </c>
    </row>
    <row r="91" s="3" customFormat="1" ht="24" hidden="1" customHeight="1" spans="1:28">
      <c r="A91" s="202"/>
      <c r="B91" s="27"/>
      <c r="C91" s="28"/>
      <c r="D91" s="27"/>
      <c r="E91" s="27"/>
      <c r="F91" s="27"/>
      <c r="G91" s="30"/>
      <c r="H91" s="30"/>
      <c r="I91" s="51"/>
      <c r="J91" s="27"/>
      <c r="K91" s="27"/>
      <c r="L91" s="27"/>
      <c r="M91" s="62"/>
      <c r="N91" s="27"/>
      <c r="O91" s="55">
        <v>3.36</v>
      </c>
      <c r="P91" s="203" t="s">
        <v>399</v>
      </c>
      <c r="Q91" s="36" t="s">
        <v>96</v>
      </c>
      <c r="R91" s="188">
        <v>44957</v>
      </c>
      <c r="S91" s="27"/>
      <c r="T91" s="27"/>
      <c r="U91" s="27"/>
      <c r="V91" s="27"/>
      <c r="Y91" s="79"/>
      <c r="Z91" s="207"/>
      <c r="AA91" s="207"/>
      <c r="AB91" s="208"/>
    </row>
    <row r="92" s="3" customFormat="1" ht="24" customHeight="1" spans="1:28">
      <c r="A92" s="202"/>
      <c r="B92" s="19">
        <v>36</v>
      </c>
      <c r="C92" s="20" t="s">
        <v>400</v>
      </c>
      <c r="D92" s="19"/>
      <c r="E92" s="19" t="s">
        <v>401</v>
      </c>
      <c r="F92" s="19">
        <v>1</v>
      </c>
      <c r="G92" s="22">
        <v>84.4</v>
      </c>
      <c r="H92" s="22">
        <v>42.2</v>
      </c>
      <c r="I92" s="42" t="s">
        <v>376</v>
      </c>
      <c r="J92" s="43">
        <v>44925</v>
      </c>
      <c r="K92" s="19" t="s">
        <v>383</v>
      </c>
      <c r="L92" s="19" t="s">
        <v>402</v>
      </c>
      <c r="M92" s="165">
        <v>84.4</v>
      </c>
      <c r="N92" s="43">
        <v>44888</v>
      </c>
      <c r="O92" s="55">
        <v>32.2</v>
      </c>
      <c r="P92" s="58" t="s">
        <v>403</v>
      </c>
      <c r="Q92" s="36" t="s">
        <v>96</v>
      </c>
      <c r="R92" s="69">
        <v>44897</v>
      </c>
      <c r="S92" s="19" t="s">
        <v>404</v>
      </c>
      <c r="T92" s="43">
        <v>44644</v>
      </c>
      <c r="U92" s="19" t="s">
        <v>98</v>
      </c>
      <c r="V92" s="19" t="s">
        <v>99</v>
      </c>
      <c r="X92" s="3">
        <v>13</v>
      </c>
      <c r="Y92" s="79" t="s">
        <v>405</v>
      </c>
      <c r="Z92" s="210"/>
      <c r="AA92" s="210"/>
      <c r="AB92" s="211">
        <v>75.96</v>
      </c>
    </row>
    <row r="93" s="3" customFormat="1" ht="24" customHeight="1" spans="1:28">
      <c r="A93" s="202"/>
      <c r="B93" s="27"/>
      <c r="C93" s="28"/>
      <c r="D93" s="27"/>
      <c r="E93" s="27"/>
      <c r="F93" s="27"/>
      <c r="G93" s="30"/>
      <c r="H93" s="30"/>
      <c r="I93" s="51"/>
      <c r="J93" s="27"/>
      <c r="K93" s="27"/>
      <c r="L93" s="27"/>
      <c r="M93" s="167"/>
      <c r="N93" s="27"/>
      <c r="O93" s="55">
        <v>10</v>
      </c>
      <c r="P93" s="58" t="s">
        <v>406</v>
      </c>
      <c r="Q93" s="36" t="s">
        <v>102</v>
      </c>
      <c r="R93" s="69">
        <v>44904</v>
      </c>
      <c r="S93" s="27"/>
      <c r="T93" s="27"/>
      <c r="U93" s="27"/>
      <c r="V93" s="27"/>
      <c r="Y93" s="79"/>
      <c r="Z93" s="210"/>
      <c r="AA93" s="210"/>
      <c r="AB93" s="211"/>
    </row>
    <row r="94" s="3" customFormat="1" ht="24" hidden="1" customHeight="1" spans="1:28">
      <c r="A94" s="202"/>
      <c r="B94" s="19">
        <v>37</v>
      </c>
      <c r="C94" s="20" t="s">
        <v>407</v>
      </c>
      <c r="D94" s="19"/>
      <c r="E94" s="19" t="s">
        <v>408</v>
      </c>
      <c r="F94" s="19">
        <v>2</v>
      </c>
      <c r="G94" s="22">
        <v>49</v>
      </c>
      <c r="H94" s="22">
        <v>44.1</v>
      </c>
      <c r="I94" s="42" t="s">
        <v>409</v>
      </c>
      <c r="J94" s="43">
        <v>44925</v>
      </c>
      <c r="K94" s="19" t="s">
        <v>410</v>
      </c>
      <c r="L94" s="19" t="s">
        <v>411</v>
      </c>
      <c r="M94" s="57">
        <v>49</v>
      </c>
      <c r="N94" s="43">
        <v>44893</v>
      </c>
      <c r="O94" s="55">
        <v>4.1</v>
      </c>
      <c r="P94" s="58" t="s">
        <v>412</v>
      </c>
      <c r="Q94" s="36" t="s">
        <v>96</v>
      </c>
      <c r="R94" s="69">
        <v>44897</v>
      </c>
      <c r="S94" s="19" t="s">
        <v>413</v>
      </c>
      <c r="T94" s="43">
        <v>44651</v>
      </c>
      <c r="U94" s="19" t="s">
        <v>98</v>
      </c>
      <c r="V94" s="19" t="s">
        <v>99</v>
      </c>
      <c r="X94" s="3">
        <v>13</v>
      </c>
      <c r="Y94" s="79"/>
      <c r="Z94" s="207"/>
      <c r="AA94" s="207"/>
      <c r="AB94" s="208">
        <v>49</v>
      </c>
    </row>
    <row r="95" s="3" customFormat="1" ht="24" hidden="1" customHeight="1" spans="1:28">
      <c r="A95" s="202"/>
      <c r="B95" s="27"/>
      <c r="C95" s="28"/>
      <c r="D95" s="27"/>
      <c r="E95" s="27"/>
      <c r="F95" s="27"/>
      <c r="G95" s="30"/>
      <c r="H95" s="30"/>
      <c r="I95" s="51"/>
      <c r="J95" s="27"/>
      <c r="K95" s="27"/>
      <c r="L95" s="27"/>
      <c r="M95" s="62"/>
      <c r="N95" s="27"/>
      <c r="O95" s="55">
        <v>40</v>
      </c>
      <c r="P95" s="58" t="s">
        <v>414</v>
      </c>
      <c r="Q95" s="36" t="s">
        <v>102</v>
      </c>
      <c r="R95" s="69">
        <v>44904</v>
      </c>
      <c r="S95" s="27"/>
      <c r="T95" s="27"/>
      <c r="U95" s="27"/>
      <c r="V95" s="27"/>
      <c r="Y95" s="79"/>
      <c r="Z95" s="207"/>
      <c r="AA95" s="207"/>
      <c r="AB95" s="208"/>
    </row>
    <row r="96" s="3" customFormat="1" ht="36" hidden="1" customHeight="1" spans="1:28">
      <c r="A96" s="202"/>
      <c r="B96" s="19">
        <v>38</v>
      </c>
      <c r="C96" s="20" t="s">
        <v>415</v>
      </c>
      <c r="D96" s="19"/>
      <c r="E96" s="19" t="s">
        <v>416</v>
      </c>
      <c r="F96" s="19">
        <v>1</v>
      </c>
      <c r="G96" s="22">
        <v>21</v>
      </c>
      <c r="H96" s="22">
        <v>18.9</v>
      </c>
      <c r="I96" s="42" t="s">
        <v>322</v>
      </c>
      <c r="J96" s="43">
        <v>44925</v>
      </c>
      <c r="K96" s="19" t="s">
        <v>417</v>
      </c>
      <c r="L96" s="19" t="s">
        <v>418</v>
      </c>
      <c r="M96" s="57">
        <v>21</v>
      </c>
      <c r="N96" s="43">
        <v>44875</v>
      </c>
      <c r="O96" s="55">
        <v>18.9</v>
      </c>
      <c r="P96" s="58" t="s">
        <v>419</v>
      </c>
      <c r="Q96" s="36" t="s">
        <v>102</v>
      </c>
      <c r="R96" s="69">
        <v>44904</v>
      </c>
      <c r="S96" s="36" t="s">
        <v>420</v>
      </c>
      <c r="T96" s="69">
        <v>44650</v>
      </c>
      <c r="U96" s="36" t="s">
        <v>98</v>
      </c>
      <c r="V96" s="36" t="s">
        <v>99</v>
      </c>
      <c r="X96" s="3">
        <v>13</v>
      </c>
      <c r="Y96" s="79"/>
      <c r="Z96" s="207"/>
      <c r="AA96" s="207"/>
      <c r="AB96" s="208">
        <v>21</v>
      </c>
    </row>
    <row r="97" s="3" customFormat="1" ht="24" hidden="1" customHeight="1" spans="1:28">
      <c r="A97" s="202"/>
      <c r="B97" s="19">
        <v>39</v>
      </c>
      <c r="C97" s="20" t="s">
        <v>374</v>
      </c>
      <c r="D97" s="19"/>
      <c r="E97" s="19" t="s">
        <v>393</v>
      </c>
      <c r="F97" s="19">
        <v>47</v>
      </c>
      <c r="G97" s="22">
        <v>9.4</v>
      </c>
      <c r="H97" s="22">
        <v>8.46</v>
      </c>
      <c r="I97" s="42" t="s">
        <v>394</v>
      </c>
      <c r="J97" s="43">
        <v>44925</v>
      </c>
      <c r="K97" s="19" t="s">
        <v>395</v>
      </c>
      <c r="L97" s="19" t="s">
        <v>421</v>
      </c>
      <c r="M97" s="57">
        <v>9.4</v>
      </c>
      <c r="N97" s="43">
        <v>44788</v>
      </c>
      <c r="O97" s="36">
        <v>2.82</v>
      </c>
      <c r="P97" s="203" t="s">
        <v>201</v>
      </c>
      <c r="Q97" s="36" t="s">
        <v>96</v>
      </c>
      <c r="R97" s="188">
        <v>44900</v>
      </c>
      <c r="S97" s="19" t="s">
        <v>422</v>
      </c>
      <c r="T97" s="43">
        <v>44698</v>
      </c>
      <c r="U97" s="19" t="s">
        <v>98</v>
      </c>
      <c r="V97" s="19" t="s">
        <v>99</v>
      </c>
      <c r="X97" s="3">
        <v>13</v>
      </c>
      <c r="Y97" s="79"/>
      <c r="Z97" s="207"/>
      <c r="AA97" s="207"/>
      <c r="AB97" s="208">
        <v>9.4</v>
      </c>
    </row>
    <row r="98" s="3" customFormat="1" ht="24" hidden="1" customHeight="1" spans="1:28">
      <c r="A98" s="202"/>
      <c r="B98" s="27"/>
      <c r="C98" s="28"/>
      <c r="D98" s="27"/>
      <c r="E98" s="27"/>
      <c r="F98" s="27"/>
      <c r="G98" s="30"/>
      <c r="H98" s="30"/>
      <c r="I98" s="51"/>
      <c r="J98" s="27"/>
      <c r="K98" s="27"/>
      <c r="L98" s="27"/>
      <c r="M98" s="62"/>
      <c r="N98" s="27"/>
      <c r="O98" s="36">
        <v>5.64</v>
      </c>
      <c r="P98" s="203" t="s">
        <v>423</v>
      </c>
      <c r="Q98" s="36" t="s">
        <v>96</v>
      </c>
      <c r="R98" s="80">
        <v>44957</v>
      </c>
      <c r="S98" s="27"/>
      <c r="T98" s="27"/>
      <c r="U98" s="27"/>
      <c r="V98" s="27"/>
      <c r="Y98" s="79"/>
      <c r="Z98" s="207"/>
      <c r="AA98" s="207"/>
      <c r="AB98" s="208"/>
    </row>
    <row r="99" s="3" customFormat="1" ht="35" hidden="1" customHeight="1" spans="1:28">
      <c r="A99" s="202"/>
      <c r="B99" s="36">
        <v>40</v>
      </c>
      <c r="C99" s="37" t="s">
        <v>424</v>
      </c>
      <c r="D99" s="257"/>
      <c r="E99" s="36" t="s">
        <v>425</v>
      </c>
      <c r="F99" s="36">
        <v>13</v>
      </c>
      <c r="G99" s="39">
        <v>144.56</v>
      </c>
      <c r="H99" s="39">
        <v>0</v>
      </c>
      <c r="I99" s="66" t="s">
        <v>331</v>
      </c>
      <c r="J99" s="67">
        <v>44865</v>
      </c>
      <c r="K99" s="58" t="s">
        <v>426</v>
      </c>
      <c r="L99" s="36" t="s">
        <v>427</v>
      </c>
      <c r="M99" s="68">
        <v>144.56</v>
      </c>
      <c r="N99" s="69">
        <v>44852</v>
      </c>
      <c r="O99" s="55"/>
      <c r="P99" s="36"/>
      <c r="Q99" s="36"/>
      <c r="R99" s="36"/>
      <c r="S99" s="36" t="s">
        <v>428</v>
      </c>
      <c r="T99" s="69">
        <v>44650</v>
      </c>
      <c r="U99" s="36" t="s">
        <v>98</v>
      </c>
      <c r="V99" s="36" t="s">
        <v>336</v>
      </c>
      <c r="X99" s="3">
        <v>13</v>
      </c>
      <c r="Y99" s="79"/>
      <c r="Z99" s="218"/>
      <c r="AA99" s="218"/>
      <c r="AB99" s="68">
        <v>144.56</v>
      </c>
    </row>
    <row r="100" s="3" customFormat="1" ht="38" hidden="1" customHeight="1" spans="1:28">
      <c r="A100" s="202"/>
      <c r="B100" s="36">
        <v>41</v>
      </c>
      <c r="C100" s="37" t="s">
        <v>424</v>
      </c>
      <c r="D100" s="257"/>
      <c r="E100" s="36" t="s">
        <v>429</v>
      </c>
      <c r="F100" s="36">
        <v>17</v>
      </c>
      <c r="G100" s="39">
        <v>112.2</v>
      </c>
      <c r="H100" s="39">
        <v>0</v>
      </c>
      <c r="I100" s="66" t="s">
        <v>331</v>
      </c>
      <c r="J100" s="67">
        <v>44865</v>
      </c>
      <c r="K100" s="58" t="s">
        <v>426</v>
      </c>
      <c r="L100" s="36" t="s">
        <v>430</v>
      </c>
      <c r="M100" s="68">
        <v>112.2</v>
      </c>
      <c r="N100" s="69">
        <v>44852</v>
      </c>
      <c r="O100" s="55"/>
      <c r="P100" s="36"/>
      <c r="Q100" s="36"/>
      <c r="R100" s="36"/>
      <c r="S100" s="36" t="s">
        <v>431</v>
      </c>
      <c r="T100" s="69">
        <v>44651</v>
      </c>
      <c r="U100" s="36" t="s">
        <v>98</v>
      </c>
      <c r="V100" s="36" t="s">
        <v>336</v>
      </c>
      <c r="X100" s="3">
        <v>13</v>
      </c>
      <c r="Y100" s="79"/>
      <c r="Z100" s="218"/>
      <c r="AA100" s="218"/>
      <c r="AB100" s="68">
        <v>112.2</v>
      </c>
    </row>
    <row r="101" s="3" customFormat="1" ht="32" hidden="1" customHeight="1" spans="1:28">
      <c r="A101" s="202"/>
      <c r="B101" s="36">
        <v>42</v>
      </c>
      <c r="C101" s="37" t="s">
        <v>432</v>
      </c>
      <c r="D101" s="257"/>
      <c r="E101" s="36" t="s">
        <v>433</v>
      </c>
      <c r="F101" s="36">
        <v>12</v>
      </c>
      <c r="G101" s="39">
        <v>9.6</v>
      </c>
      <c r="H101" s="39">
        <v>0</v>
      </c>
      <c r="I101" s="66" t="s">
        <v>331</v>
      </c>
      <c r="J101" s="67">
        <v>44925</v>
      </c>
      <c r="K101" s="58" t="s">
        <v>434</v>
      </c>
      <c r="L101" s="36" t="s">
        <v>435</v>
      </c>
      <c r="M101" s="68">
        <v>9.6</v>
      </c>
      <c r="N101" s="69">
        <v>44852</v>
      </c>
      <c r="O101" s="55"/>
      <c r="P101" s="36"/>
      <c r="Q101" s="36"/>
      <c r="R101" s="36"/>
      <c r="S101" s="36" t="s">
        <v>436</v>
      </c>
      <c r="T101" s="69">
        <v>44691</v>
      </c>
      <c r="U101" s="36" t="s">
        <v>98</v>
      </c>
      <c r="V101" s="36" t="s">
        <v>336</v>
      </c>
      <c r="X101" s="3">
        <v>13</v>
      </c>
      <c r="Y101" s="79"/>
      <c r="Z101" s="218"/>
      <c r="AA101" s="218"/>
      <c r="AB101" s="68">
        <v>9.6</v>
      </c>
    </row>
    <row r="102" s="3" customFormat="1" ht="33" hidden="1" customHeight="1" spans="1:28">
      <c r="A102" s="202"/>
      <c r="B102" s="36">
        <v>43</v>
      </c>
      <c r="C102" s="37" t="s">
        <v>437</v>
      </c>
      <c r="D102" s="257"/>
      <c r="E102" s="36" t="s">
        <v>438</v>
      </c>
      <c r="F102" s="36">
        <v>2</v>
      </c>
      <c r="G102" s="39">
        <v>4.73</v>
      </c>
      <c r="H102" s="39">
        <v>4.257</v>
      </c>
      <c r="I102" s="66" t="s">
        <v>439</v>
      </c>
      <c r="J102" s="109">
        <v>44925</v>
      </c>
      <c r="K102" s="110" t="s">
        <v>440</v>
      </c>
      <c r="L102" s="36" t="s">
        <v>441</v>
      </c>
      <c r="M102" s="68">
        <v>4.73</v>
      </c>
      <c r="N102" s="19" t="s">
        <v>442</v>
      </c>
      <c r="O102" s="55">
        <v>4.26</v>
      </c>
      <c r="P102" s="203" t="s">
        <v>443</v>
      </c>
      <c r="Q102" s="36" t="s">
        <v>96</v>
      </c>
      <c r="R102" s="80">
        <v>44957</v>
      </c>
      <c r="S102" s="36" t="s">
        <v>444</v>
      </c>
      <c r="T102" s="69">
        <v>44739</v>
      </c>
      <c r="U102" s="36" t="s">
        <v>98</v>
      </c>
      <c r="V102" s="36" t="s">
        <v>99</v>
      </c>
      <c r="X102" s="3">
        <v>13</v>
      </c>
      <c r="Y102" s="79"/>
      <c r="Z102" s="218"/>
      <c r="AA102" s="218"/>
      <c r="AB102" s="68">
        <v>4.73</v>
      </c>
    </row>
    <row r="103" s="3" customFormat="1" ht="29" hidden="1" customHeight="1" spans="1:28">
      <c r="A103" s="202"/>
      <c r="B103" s="36">
        <v>44</v>
      </c>
      <c r="C103" s="37" t="s">
        <v>432</v>
      </c>
      <c r="D103" s="257"/>
      <c r="E103" s="36" t="s">
        <v>433</v>
      </c>
      <c r="F103" s="36">
        <v>6</v>
      </c>
      <c r="G103" s="39">
        <v>4.8</v>
      </c>
      <c r="H103" s="39">
        <v>0</v>
      </c>
      <c r="I103" s="66" t="s">
        <v>331</v>
      </c>
      <c r="J103" s="67">
        <v>44925</v>
      </c>
      <c r="K103" s="58" t="s">
        <v>434</v>
      </c>
      <c r="L103" s="36" t="s">
        <v>445</v>
      </c>
      <c r="M103" s="68">
        <v>4.8</v>
      </c>
      <c r="N103" s="69">
        <v>44852</v>
      </c>
      <c r="O103" s="55"/>
      <c r="P103" s="36"/>
      <c r="Q103" s="36"/>
      <c r="R103" s="36"/>
      <c r="S103" s="36" t="s">
        <v>446</v>
      </c>
      <c r="T103" s="69">
        <v>44691</v>
      </c>
      <c r="U103" s="36" t="s">
        <v>98</v>
      </c>
      <c r="V103" s="36" t="s">
        <v>336</v>
      </c>
      <c r="X103" s="3">
        <v>13</v>
      </c>
      <c r="Y103" s="79"/>
      <c r="Z103" s="218"/>
      <c r="AA103" s="218"/>
      <c r="AB103" s="68">
        <v>4.8</v>
      </c>
    </row>
    <row r="104" s="3" customFormat="1" ht="37" hidden="1" customHeight="1" spans="1:28">
      <c r="A104" s="202"/>
      <c r="B104" s="36">
        <v>45</v>
      </c>
      <c r="C104" s="37" t="s">
        <v>432</v>
      </c>
      <c r="D104" s="257"/>
      <c r="E104" s="36" t="s">
        <v>433</v>
      </c>
      <c r="F104" s="36">
        <v>5</v>
      </c>
      <c r="G104" s="39">
        <v>4</v>
      </c>
      <c r="H104" s="39">
        <v>0</v>
      </c>
      <c r="I104" s="66" t="s">
        <v>331</v>
      </c>
      <c r="J104" s="67">
        <v>44925</v>
      </c>
      <c r="K104" s="58" t="s">
        <v>434</v>
      </c>
      <c r="L104" s="36" t="s">
        <v>447</v>
      </c>
      <c r="M104" s="68">
        <v>4</v>
      </c>
      <c r="N104" s="69">
        <v>44852</v>
      </c>
      <c r="O104" s="55"/>
      <c r="P104" s="36"/>
      <c r="Q104" s="36"/>
      <c r="R104" s="36"/>
      <c r="S104" s="36" t="s">
        <v>448</v>
      </c>
      <c r="T104" s="69">
        <v>44691</v>
      </c>
      <c r="U104" s="36" t="s">
        <v>98</v>
      </c>
      <c r="V104" s="36" t="s">
        <v>336</v>
      </c>
      <c r="X104" s="3">
        <v>13</v>
      </c>
      <c r="Y104" s="79"/>
      <c r="Z104" s="218"/>
      <c r="AA104" s="218"/>
      <c r="AB104" s="68">
        <v>4</v>
      </c>
    </row>
    <row r="105" s="3" customFormat="1" ht="44" hidden="1" customHeight="1" spans="1:28">
      <c r="A105" s="202"/>
      <c r="B105" s="36">
        <v>46</v>
      </c>
      <c r="C105" s="37" t="s">
        <v>449</v>
      </c>
      <c r="D105" s="257"/>
      <c r="E105" s="36" t="s">
        <v>450</v>
      </c>
      <c r="F105" s="36">
        <v>19</v>
      </c>
      <c r="G105" s="39">
        <v>72.99</v>
      </c>
      <c r="H105" s="39">
        <v>72.99</v>
      </c>
      <c r="I105" s="66" t="s">
        <v>451</v>
      </c>
      <c r="J105" s="109">
        <v>44834</v>
      </c>
      <c r="K105" s="110" t="s">
        <v>250</v>
      </c>
      <c r="L105" s="36" t="s">
        <v>452</v>
      </c>
      <c r="M105" s="68">
        <v>72.99</v>
      </c>
      <c r="N105" s="43">
        <v>44833</v>
      </c>
      <c r="O105" s="55">
        <v>72.99</v>
      </c>
      <c r="P105" s="216" t="s">
        <v>453</v>
      </c>
      <c r="Q105" s="36" t="s">
        <v>96</v>
      </c>
      <c r="R105" s="69" t="s">
        <v>454</v>
      </c>
      <c r="S105" s="36" t="s">
        <v>455</v>
      </c>
      <c r="T105" s="69">
        <v>44752</v>
      </c>
      <c r="U105" s="36" t="s">
        <v>456</v>
      </c>
      <c r="V105" s="36" t="s">
        <v>336</v>
      </c>
      <c r="X105" s="3">
        <v>3</v>
      </c>
      <c r="Y105" s="79"/>
      <c r="Z105" s="218"/>
      <c r="AA105" s="218"/>
      <c r="AB105" s="68">
        <v>72.99</v>
      </c>
    </row>
    <row r="106" s="3" customFormat="1" ht="34" hidden="1" customHeight="1" spans="1:28">
      <c r="A106" s="202"/>
      <c r="B106" s="36">
        <v>47</v>
      </c>
      <c r="C106" s="37" t="s">
        <v>457</v>
      </c>
      <c r="D106" s="257"/>
      <c r="E106" s="36" t="s">
        <v>458</v>
      </c>
      <c r="F106" s="36">
        <v>7</v>
      </c>
      <c r="G106" s="39">
        <v>29.16</v>
      </c>
      <c r="H106" s="39">
        <v>29.16</v>
      </c>
      <c r="I106" s="66" t="s">
        <v>451</v>
      </c>
      <c r="J106" s="109">
        <v>44834</v>
      </c>
      <c r="K106" s="110" t="s">
        <v>250</v>
      </c>
      <c r="L106" s="36" t="s">
        <v>459</v>
      </c>
      <c r="M106" s="68">
        <v>29.16</v>
      </c>
      <c r="N106" s="43">
        <v>44833</v>
      </c>
      <c r="O106" s="55">
        <v>29.16</v>
      </c>
      <c r="P106" s="216" t="s">
        <v>453</v>
      </c>
      <c r="Q106" s="36" t="s">
        <v>96</v>
      </c>
      <c r="R106" s="69" t="s">
        <v>454</v>
      </c>
      <c r="S106" s="36" t="s">
        <v>460</v>
      </c>
      <c r="T106" s="69">
        <v>44752</v>
      </c>
      <c r="U106" s="36" t="s">
        <v>456</v>
      </c>
      <c r="V106" s="36" t="s">
        <v>336</v>
      </c>
      <c r="X106" s="3">
        <v>13</v>
      </c>
      <c r="Y106" s="79"/>
      <c r="Z106" s="218"/>
      <c r="AA106" s="218"/>
      <c r="AB106" s="68">
        <v>29.16</v>
      </c>
    </row>
    <row r="107" s="3" customFormat="1" ht="34" hidden="1" customHeight="1" spans="1:28">
      <c r="A107" s="202"/>
      <c r="B107" s="36">
        <v>48</v>
      </c>
      <c r="C107" s="37" t="s">
        <v>461</v>
      </c>
      <c r="D107" s="257"/>
      <c r="E107" s="36" t="s">
        <v>462</v>
      </c>
      <c r="F107" s="36">
        <v>21</v>
      </c>
      <c r="G107" s="39">
        <v>368.72</v>
      </c>
      <c r="H107" s="39">
        <v>368.72</v>
      </c>
      <c r="I107" s="66" t="s">
        <v>451</v>
      </c>
      <c r="J107" s="109">
        <v>44834</v>
      </c>
      <c r="K107" s="110" t="s">
        <v>250</v>
      </c>
      <c r="L107" s="36" t="s">
        <v>463</v>
      </c>
      <c r="M107" s="68">
        <v>368.72</v>
      </c>
      <c r="N107" s="43">
        <v>44833</v>
      </c>
      <c r="O107" s="55">
        <v>368.72</v>
      </c>
      <c r="P107" s="216" t="s">
        <v>453</v>
      </c>
      <c r="Q107" s="36" t="s">
        <v>96</v>
      </c>
      <c r="R107" s="69" t="s">
        <v>454</v>
      </c>
      <c r="S107" s="36" t="s">
        <v>464</v>
      </c>
      <c r="T107" s="69">
        <v>44752</v>
      </c>
      <c r="U107" s="36" t="s">
        <v>456</v>
      </c>
      <c r="V107" s="36" t="s">
        <v>336</v>
      </c>
      <c r="X107" s="3">
        <v>13</v>
      </c>
      <c r="Y107" s="79"/>
      <c r="Z107" s="218"/>
      <c r="AA107" s="218"/>
      <c r="AB107" s="68">
        <v>368.72</v>
      </c>
    </row>
    <row r="108" s="3" customFormat="1" ht="34" hidden="1" customHeight="1" spans="1:28">
      <c r="A108" s="202"/>
      <c r="B108" s="36">
        <v>49</v>
      </c>
      <c r="C108" s="37" t="s">
        <v>465</v>
      </c>
      <c r="D108" s="257"/>
      <c r="E108" s="36" t="s">
        <v>466</v>
      </c>
      <c r="F108" s="36">
        <v>32</v>
      </c>
      <c r="G108" s="39">
        <v>528.18</v>
      </c>
      <c r="H108" s="39">
        <v>528.18</v>
      </c>
      <c r="I108" s="66" t="s">
        <v>451</v>
      </c>
      <c r="J108" s="109">
        <v>44834</v>
      </c>
      <c r="K108" s="110" t="s">
        <v>250</v>
      </c>
      <c r="L108" s="36" t="s">
        <v>467</v>
      </c>
      <c r="M108" s="68">
        <v>528.18</v>
      </c>
      <c r="N108" s="43">
        <v>44833</v>
      </c>
      <c r="O108" s="55">
        <v>528.18</v>
      </c>
      <c r="P108" s="216" t="s">
        <v>453</v>
      </c>
      <c r="Q108" s="36" t="s">
        <v>96</v>
      </c>
      <c r="R108" s="69" t="s">
        <v>454</v>
      </c>
      <c r="S108" s="36" t="s">
        <v>468</v>
      </c>
      <c r="T108" s="69">
        <v>44752</v>
      </c>
      <c r="U108" s="36" t="s">
        <v>456</v>
      </c>
      <c r="V108" s="36" t="s">
        <v>336</v>
      </c>
      <c r="X108" s="3">
        <v>13</v>
      </c>
      <c r="Y108" s="79"/>
      <c r="Z108" s="218"/>
      <c r="AA108" s="218"/>
      <c r="AB108" s="68">
        <v>528.18</v>
      </c>
    </row>
    <row r="109" s="3" customFormat="1" ht="33" hidden="1" customHeight="1" spans="1:28">
      <c r="A109" s="202"/>
      <c r="B109" s="36">
        <v>50</v>
      </c>
      <c r="C109" s="37" t="s">
        <v>235</v>
      </c>
      <c r="D109" s="257"/>
      <c r="E109" s="36" t="s">
        <v>469</v>
      </c>
      <c r="F109" s="36">
        <v>238</v>
      </c>
      <c r="G109" s="39">
        <v>1948.9788</v>
      </c>
      <c r="H109" s="39">
        <v>1948.98</v>
      </c>
      <c r="I109" s="66" t="s">
        <v>451</v>
      </c>
      <c r="J109" s="109">
        <v>44865</v>
      </c>
      <c r="K109" s="110" t="s">
        <v>470</v>
      </c>
      <c r="L109" s="36" t="s">
        <v>471</v>
      </c>
      <c r="M109" s="68">
        <v>1948.9788</v>
      </c>
      <c r="N109" s="43">
        <v>44834</v>
      </c>
      <c r="O109" s="55">
        <v>1948.98</v>
      </c>
      <c r="P109" s="216" t="s">
        <v>453</v>
      </c>
      <c r="Q109" s="36" t="s">
        <v>96</v>
      </c>
      <c r="R109" s="69" t="s">
        <v>454</v>
      </c>
      <c r="S109" s="36" t="s">
        <v>472</v>
      </c>
      <c r="T109" s="69">
        <v>44752</v>
      </c>
      <c r="U109" s="36" t="s">
        <v>456</v>
      </c>
      <c r="V109" s="36" t="s">
        <v>336</v>
      </c>
      <c r="X109" s="3">
        <v>13</v>
      </c>
      <c r="Y109" s="79"/>
      <c r="Z109" s="218"/>
      <c r="AA109" s="218"/>
      <c r="AB109" s="68">
        <v>1948.9788</v>
      </c>
    </row>
    <row r="110" s="3" customFormat="1" ht="33" hidden="1" customHeight="1" spans="1:28">
      <c r="A110" s="202"/>
      <c r="B110" s="36">
        <v>51</v>
      </c>
      <c r="C110" s="37" t="s">
        <v>473</v>
      </c>
      <c r="D110" s="257"/>
      <c r="E110" s="36" t="s">
        <v>474</v>
      </c>
      <c r="F110" s="36">
        <v>44</v>
      </c>
      <c r="G110" s="39">
        <v>5.31</v>
      </c>
      <c r="H110" s="39">
        <v>5.31</v>
      </c>
      <c r="I110" s="66" t="s">
        <v>451</v>
      </c>
      <c r="J110" s="109">
        <v>44895</v>
      </c>
      <c r="K110" s="110" t="s">
        <v>406</v>
      </c>
      <c r="L110" s="36" t="s">
        <v>475</v>
      </c>
      <c r="M110" s="68">
        <v>5.31</v>
      </c>
      <c r="N110" s="43">
        <v>44887</v>
      </c>
      <c r="O110" s="55">
        <v>5.31</v>
      </c>
      <c r="P110" s="216" t="s">
        <v>453</v>
      </c>
      <c r="Q110" s="36" t="s">
        <v>96</v>
      </c>
      <c r="R110" s="69" t="s">
        <v>454</v>
      </c>
      <c r="S110" s="36" t="s">
        <v>476</v>
      </c>
      <c r="T110" s="69">
        <v>44755</v>
      </c>
      <c r="U110" s="36" t="s">
        <v>456</v>
      </c>
      <c r="V110" s="36" t="s">
        <v>336</v>
      </c>
      <c r="X110" s="3">
        <v>3</v>
      </c>
      <c r="Y110" s="79"/>
      <c r="Z110" s="218"/>
      <c r="AA110" s="218"/>
      <c r="AB110" s="68">
        <v>5.31</v>
      </c>
    </row>
    <row r="111" s="3" customFormat="1" ht="31" hidden="1" customHeight="1" spans="1:28">
      <c r="A111" s="202"/>
      <c r="B111" s="36">
        <v>52</v>
      </c>
      <c r="C111" s="37" t="s">
        <v>477</v>
      </c>
      <c r="D111" s="257"/>
      <c r="E111" s="36" t="s">
        <v>478</v>
      </c>
      <c r="F111" s="36">
        <v>37</v>
      </c>
      <c r="G111" s="39">
        <v>8.73</v>
      </c>
      <c r="H111" s="39">
        <v>8.73</v>
      </c>
      <c r="I111" s="66" t="s">
        <v>451</v>
      </c>
      <c r="J111" s="109">
        <v>44895</v>
      </c>
      <c r="K111" s="110" t="s">
        <v>406</v>
      </c>
      <c r="L111" s="36" t="s">
        <v>479</v>
      </c>
      <c r="M111" s="68">
        <v>8.73</v>
      </c>
      <c r="N111" s="43">
        <v>44887</v>
      </c>
      <c r="O111" s="55">
        <v>8.73</v>
      </c>
      <c r="P111" s="216" t="s">
        <v>453</v>
      </c>
      <c r="Q111" s="36" t="s">
        <v>96</v>
      </c>
      <c r="R111" s="69" t="s">
        <v>454</v>
      </c>
      <c r="S111" s="36" t="s">
        <v>480</v>
      </c>
      <c r="T111" s="69">
        <v>44755</v>
      </c>
      <c r="U111" s="36" t="s">
        <v>456</v>
      </c>
      <c r="V111" s="36" t="s">
        <v>336</v>
      </c>
      <c r="X111" s="3">
        <v>13</v>
      </c>
      <c r="Y111" s="79"/>
      <c r="Z111" s="218"/>
      <c r="AA111" s="218"/>
      <c r="AB111" s="68">
        <v>8.73</v>
      </c>
    </row>
    <row r="112" s="3" customFormat="1" ht="32" customHeight="1" spans="1:28">
      <c r="A112" s="202"/>
      <c r="B112" s="36">
        <v>53</v>
      </c>
      <c r="C112" s="37" t="s">
        <v>481</v>
      </c>
      <c r="D112" s="257"/>
      <c r="E112" s="36" t="s">
        <v>482</v>
      </c>
      <c r="F112" s="36">
        <v>114</v>
      </c>
      <c r="G112" s="97">
        <v>1082.58</v>
      </c>
      <c r="H112" s="39">
        <v>1082.58</v>
      </c>
      <c r="I112" s="66" t="s">
        <v>451</v>
      </c>
      <c r="J112" s="109">
        <v>44895</v>
      </c>
      <c r="K112" s="110" t="s">
        <v>406</v>
      </c>
      <c r="L112" s="36" t="s">
        <v>483</v>
      </c>
      <c r="M112" s="68">
        <v>1082.58</v>
      </c>
      <c r="N112" s="43">
        <v>44889</v>
      </c>
      <c r="O112" s="55">
        <v>1082.58</v>
      </c>
      <c r="P112" s="216" t="s">
        <v>453</v>
      </c>
      <c r="Q112" s="36" t="s">
        <v>96</v>
      </c>
      <c r="R112" s="69" t="s">
        <v>454</v>
      </c>
      <c r="S112" s="36" t="s">
        <v>484</v>
      </c>
      <c r="T112" s="69">
        <v>44755</v>
      </c>
      <c r="U112" s="36" t="s">
        <v>456</v>
      </c>
      <c r="V112" s="36" t="s">
        <v>336</v>
      </c>
      <c r="X112" s="3">
        <v>13</v>
      </c>
      <c r="Y112" s="79" t="s">
        <v>485</v>
      </c>
      <c r="Z112" s="218"/>
      <c r="AA112" s="218"/>
      <c r="AB112" s="68">
        <v>1082.58</v>
      </c>
    </row>
    <row r="113" s="3" customFormat="1" ht="35" hidden="1" customHeight="1" spans="1:28">
      <c r="A113" s="202"/>
      <c r="B113" s="36">
        <v>54</v>
      </c>
      <c r="C113" s="37" t="s">
        <v>486</v>
      </c>
      <c r="D113" s="257"/>
      <c r="E113" s="36" t="s">
        <v>487</v>
      </c>
      <c r="F113" s="36">
        <v>102</v>
      </c>
      <c r="G113" s="39">
        <v>678.54</v>
      </c>
      <c r="H113" s="39">
        <v>678.54</v>
      </c>
      <c r="I113" s="66" t="s">
        <v>451</v>
      </c>
      <c r="J113" s="109">
        <v>44895</v>
      </c>
      <c r="K113" s="110" t="s">
        <v>406</v>
      </c>
      <c r="L113" s="36" t="s">
        <v>488</v>
      </c>
      <c r="M113" s="68">
        <v>678.54</v>
      </c>
      <c r="N113" s="43">
        <v>44889</v>
      </c>
      <c r="O113" s="55">
        <v>678.54</v>
      </c>
      <c r="P113" s="216" t="s">
        <v>453</v>
      </c>
      <c r="Q113" s="36" t="s">
        <v>96</v>
      </c>
      <c r="R113" s="69" t="s">
        <v>454</v>
      </c>
      <c r="S113" s="36" t="s">
        <v>489</v>
      </c>
      <c r="T113" s="69">
        <v>44755</v>
      </c>
      <c r="U113" s="36" t="s">
        <v>456</v>
      </c>
      <c r="V113" s="36" t="s">
        <v>336</v>
      </c>
      <c r="X113" s="3">
        <v>13</v>
      </c>
      <c r="Y113" s="79"/>
      <c r="Z113" s="218"/>
      <c r="AA113" s="218"/>
      <c r="AB113" s="68">
        <v>678.54</v>
      </c>
    </row>
    <row r="114" s="3" customFormat="1" ht="34" hidden="1" customHeight="1" spans="1:28">
      <c r="A114" s="202"/>
      <c r="B114" s="36">
        <v>55</v>
      </c>
      <c r="C114" s="37" t="s">
        <v>490</v>
      </c>
      <c r="D114" s="257"/>
      <c r="E114" s="36" t="s">
        <v>491</v>
      </c>
      <c r="F114" s="36">
        <v>174</v>
      </c>
      <c r="G114" s="39">
        <v>2513.54</v>
      </c>
      <c r="H114" s="39">
        <v>2513.54</v>
      </c>
      <c r="I114" s="66" t="s">
        <v>451</v>
      </c>
      <c r="J114" s="109">
        <v>44895</v>
      </c>
      <c r="K114" s="110" t="s">
        <v>406</v>
      </c>
      <c r="L114" s="36" t="s">
        <v>492</v>
      </c>
      <c r="M114" s="68">
        <v>2513.54</v>
      </c>
      <c r="N114" s="43">
        <v>44888</v>
      </c>
      <c r="O114" s="55">
        <v>2513.54</v>
      </c>
      <c r="P114" s="216" t="s">
        <v>453</v>
      </c>
      <c r="Q114" s="36" t="s">
        <v>96</v>
      </c>
      <c r="R114" s="69" t="s">
        <v>454</v>
      </c>
      <c r="S114" s="36" t="s">
        <v>493</v>
      </c>
      <c r="T114" s="69">
        <v>44755</v>
      </c>
      <c r="U114" s="36" t="s">
        <v>456</v>
      </c>
      <c r="V114" s="36" t="s">
        <v>336</v>
      </c>
      <c r="X114" s="3">
        <v>13</v>
      </c>
      <c r="Y114" s="79"/>
      <c r="Z114" s="218"/>
      <c r="AA114" s="218"/>
      <c r="AB114" s="68">
        <v>2513.54</v>
      </c>
    </row>
    <row r="115" s="3" customFormat="1" ht="31" hidden="1" customHeight="1" spans="1:28">
      <c r="A115" s="202"/>
      <c r="B115" s="36">
        <v>56</v>
      </c>
      <c r="C115" s="37" t="s">
        <v>424</v>
      </c>
      <c r="D115" s="257"/>
      <c r="E115" s="36" t="s">
        <v>494</v>
      </c>
      <c r="F115" s="36">
        <v>27</v>
      </c>
      <c r="G115" s="39">
        <v>61.04</v>
      </c>
      <c r="H115" s="39">
        <v>61.04</v>
      </c>
      <c r="I115" s="66" t="s">
        <v>451</v>
      </c>
      <c r="J115" s="109">
        <v>44895</v>
      </c>
      <c r="K115" s="110" t="s">
        <v>406</v>
      </c>
      <c r="L115" s="36" t="s">
        <v>495</v>
      </c>
      <c r="M115" s="68">
        <v>61.04</v>
      </c>
      <c r="N115" s="43">
        <v>44887</v>
      </c>
      <c r="O115" s="55">
        <v>61.04</v>
      </c>
      <c r="P115" s="216" t="s">
        <v>453</v>
      </c>
      <c r="Q115" s="36" t="s">
        <v>96</v>
      </c>
      <c r="R115" s="69" t="s">
        <v>454</v>
      </c>
      <c r="S115" s="36" t="s">
        <v>496</v>
      </c>
      <c r="T115" s="69">
        <v>44755</v>
      </c>
      <c r="U115" s="36" t="s">
        <v>456</v>
      </c>
      <c r="V115" s="36" t="s">
        <v>336</v>
      </c>
      <c r="X115" s="3">
        <v>13</v>
      </c>
      <c r="Y115" s="79"/>
      <c r="Z115" s="218"/>
      <c r="AA115" s="218"/>
      <c r="AB115" s="68">
        <v>61.04</v>
      </c>
    </row>
    <row r="116" s="3" customFormat="1" ht="33" hidden="1" customHeight="1" spans="1:28">
      <c r="A116" s="202"/>
      <c r="B116" s="36">
        <v>57</v>
      </c>
      <c r="C116" s="37" t="s">
        <v>497</v>
      </c>
      <c r="D116" s="257"/>
      <c r="E116" s="36" t="s">
        <v>498</v>
      </c>
      <c r="F116" s="36">
        <v>49</v>
      </c>
      <c r="G116" s="39">
        <v>8.66</v>
      </c>
      <c r="H116" s="39">
        <v>8.66</v>
      </c>
      <c r="I116" s="66" t="s">
        <v>451</v>
      </c>
      <c r="J116" s="109">
        <v>44895</v>
      </c>
      <c r="K116" s="110" t="s">
        <v>406</v>
      </c>
      <c r="L116" s="36" t="s">
        <v>499</v>
      </c>
      <c r="M116" s="68">
        <v>8.66</v>
      </c>
      <c r="N116" s="43">
        <v>44887</v>
      </c>
      <c r="O116" s="55">
        <v>8.66</v>
      </c>
      <c r="P116" s="216" t="s">
        <v>453</v>
      </c>
      <c r="Q116" s="36" t="s">
        <v>96</v>
      </c>
      <c r="R116" s="69" t="s">
        <v>454</v>
      </c>
      <c r="S116" s="36" t="s">
        <v>500</v>
      </c>
      <c r="T116" s="69">
        <v>44755</v>
      </c>
      <c r="U116" s="36" t="s">
        <v>456</v>
      </c>
      <c r="V116" s="36" t="s">
        <v>336</v>
      </c>
      <c r="X116" s="3">
        <v>13</v>
      </c>
      <c r="Y116" s="79"/>
      <c r="Z116" s="218"/>
      <c r="AA116" s="218"/>
      <c r="AB116" s="68">
        <v>8.66</v>
      </c>
    </row>
    <row r="117" s="3" customFormat="1" ht="36" hidden="1" customHeight="1" spans="1:28">
      <c r="A117" s="202"/>
      <c r="B117" s="36">
        <v>58</v>
      </c>
      <c r="C117" s="37" t="s">
        <v>432</v>
      </c>
      <c r="D117" s="257"/>
      <c r="E117" s="36" t="s">
        <v>501</v>
      </c>
      <c r="F117" s="36">
        <v>20</v>
      </c>
      <c r="G117" s="39">
        <v>1.52</v>
      </c>
      <c r="H117" s="39">
        <v>1.52</v>
      </c>
      <c r="I117" s="66" t="s">
        <v>451</v>
      </c>
      <c r="J117" s="109">
        <v>44895</v>
      </c>
      <c r="K117" s="110" t="s">
        <v>406</v>
      </c>
      <c r="L117" s="36" t="s">
        <v>502</v>
      </c>
      <c r="M117" s="68">
        <v>1.52</v>
      </c>
      <c r="N117" s="43">
        <v>44887</v>
      </c>
      <c r="O117" s="55">
        <v>1.52</v>
      </c>
      <c r="P117" s="216" t="s">
        <v>453</v>
      </c>
      <c r="Q117" s="36" t="s">
        <v>96</v>
      </c>
      <c r="R117" s="69" t="s">
        <v>454</v>
      </c>
      <c r="S117" s="36" t="s">
        <v>503</v>
      </c>
      <c r="T117" s="69">
        <v>44755</v>
      </c>
      <c r="U117" s="36" t="s">
        <v>456</v>
      </c>
      <c r="V117" s="36" t="s">
        <v>336</v>
      </c>
      <c r="X117" s="3">
        <v>13</v>
      </c>
      <c r="Y117" s="79"/>
      <c r="Z117" s="218"/>
      <c r="AA117" s="218"/>
      <c r="AB117" s="68">
        <v>1.52</v>
      </c>
    </row>
    <row r="118" s="3" customFormat="1" ht="34" hidden="1" customHeight="1" spans="1:28">
      <c r="A118" s="202"/>
      <c r="B118" s="36">
        <v>59</v>
      </c>
      <c r="C118" s="37" t="s">
        <v>504</v>
      </c>
      <c r="D118" s="257"/>
      <c r="E118" s="36" t="s">
        <v>505</v>
      </c>
      <c r="F118" s="36">
        <v>10</v>
      </c>
      <c r="G118" s="39">
        <v>0.65</v>
      </c>
      <c r="H118" s="39">
        <v>0.65</v>
      </c>
      <c r="I118" s="66" t="s">
        <v>451</v>
      </c>
      <c r="J118" s="109">
        <v>44895</v>
      </c>
      <c r="K118" s="110" t="s">
        <v>406</v>
      </c>
      <c r="L118" s="36" t="s">
        <v>506</v>
      </c>
      <c r="M118" s="68">
        <v>0.65</v>
      </c>
      <c r="N118" s="43">
        <v>44887</v>
      </c>
      <c r="O118" s="55">
        <v>0.65</v>
      </c>
      <c r="P118" s="216" t="s">
        <v>453</v>
      </c>
      <c r="Q118" s="36" t="s">
        <v>96</v>
      </c>
      <c r="R118" s="69" t="s">
        <v>454</v>
      </c>
      <c r="S118" s="36" t="s">
        <v>507</v>
      </c>
      <c r="T118" s="69">
        <v>44755</v>
      </c>
      <c r="U118" s="36" t="s">
        <v>456</v>
      </c>
      <c r="V118" s="36" t="s">
        <v>336</v>
      </c>
      <c r="X118" s="3">
        <v>13</v>
      </c>
      <c r="Y118" s="79"/>
      <c r="Z118" s="218"/>
      <c r="AA118" s="218"/>
      <c r="AB118" s="68">
        <v>0.65</v>
      </c>
    </row>
    <row r="119" s="3" customFormat="1" ht="33" hidden="1" customHeight="1" spans="1:28">
      <c r="A119" s="202"/>
      <c r="B119" s="36">
        <v>60</v>
      </c>
      <c r="C119" s="37" t="s">
        <v>235</v>
      </c>
      <c r="D119" s="257"/>
      <c r="E119" s="36" t="s">
        <v>508</v>
      </c>
      <c r="F119" s="36">
        <v>252</v>
      </c>
      <c r="G119" s="214">
        <v>3626.93</v>
      </c>
      <c r="H119" s="39">
        <v>3626.93</v>
      </c>
      <c r="I119" s="66" t="s">
        <v>451</v>
      </c>
      <c r="J119" s="109">
        <v>44895</v>
      </c>
      <c r="K119" s="110" t="s">
        <v>406</v>
      </c>
      <c r="L119" s="36" t="s">
        <v>509</v>
      </c>
      <c r="M119" s="68">
        <v>3626.93</v>
      </c>
      <c r="N119" s="69">
        <v>44889</v>
      </c>
      <c r="O119" s="55">
        <v>3626.93</v>
      </c>
      <c r="P119" s="216" t="s">
        <v>453</v>
      </c>
      <c r="Q119" s="36" t="s">
        <v>96</v>
      </c>
      <c r="R119" s="69" t="s">
        <v>454</v>
      </c>
      <c r="S119" s="36" t="s">
        <v>510</v>
      </c>
      <c r="T119" s="69">
        <v>44755</v>
      </c>
      <c r="U119" s="36" t="s">
        <v>456</v>
      </c>
      <c r="V119" s="36" t="s">
        <v>336</v>
      </c>
      <c r="X119" s="3">
        <v>13</v>
      </c>
      <c r="Y119" s="79"/>
      <c r="Z119" s="218"/>
      <c r="AA119" s="218"/>
      <c r="AB119" s="68">
        <v>3626.93</v>
      </c>
    </row>
    <row r="120" s="3" customFormat="1" ht="34" hidden="1" customHeight="1" spans="1:28">
      <c r="A120" s="202"/>
      <c r="B120" s="36">
        <v>61</v>
      </c>
      <c r="C120" s="37" t="s">
        <v>329</v>
      </c>
      <c r="D120" s="257"/>
      <c r="E120" s="36" t="s">
        <v>511</v>
      </c>
      <c r="F120" s="36">
        <v>5</v>
      </c>
      <c r="G120" s="214">
        <v>121.78</v>
      </c>
      <c r="H120" s="39">
        <v>121.78</v>
      </c>
      <c r="I120" s="66" t="s">
        <v>451</v>
      </c>
      <c r="J120" s="109">
        <v>44895</v>
      </c>
      <c r="K120" s="110" t="s">
        <v>406</v>
      </c>
      <c r="L120" s="36" t="s">
        <v>512</v>
      </c>
      <c r="M120" s="68">
        <v>121.78</v>
      </c>
      <c r="N120" s="69">
        <v>44889</v>
      </c>
      <c r="O120" s="55">
        <v>121.78</v>
      </c>
      <c r="P120" s="216" t="s">
        <v>453</v>
      </c>
      <c r="Q120" s="36" t="s">
        <v>96</v>
      </c>
      <c r="R120" s="69" t="s">
        <v>454</v>
      </c>
      <c r="S120" s="36" t="s">
        <v>513</v>
      </c>
      <c r="T120" s="69">
        <v>44755</v>
      </c>
      <c r="U120" s="36" t="s">
        <v>456</v>
      </c>
      <c r="V120" s="36" t="s">
        <v>336</v>
      </c>
      <c r="X120" s="3">
        <v>13</v>
      </c>
      <c r="Y120" s="79"/>
      <c r="Z120" s="218"/>
      <c r="AA120" s="218"/>
      <c r="AB120" s="68">
        <v>121.78</v>
      </c>
    </row>
    <row r="121" s="3" customFormat="1" ht="37" hidden="1" customHeight="1" spans="1:28">
      <c r="A121" s="202"/>
      <c r="B121" s="36">
        <v>62</v>
      </c>
      <c r="C121" s="37" t="s">
        <v>514</v>
      </c>
      <c r="D121" s="257"/>
      <c r="E121" s="36" t="s">
        <v>515</v>
      </c>
      <c r="F121" s="36">
        <v>44</v>
      </c>
      <c r="G121" s="214">
        <v>315.31</v>
      </c>
      <c r="H121" s="39">
        <v>315.31</v>
      </c>
      <c r="I121" s="66" t="s">
        <v>451</v>
      </c>
      <c r="J121" s="109">
        <v>44895</v>
      </c>
      <c r="K121" s="110" t="s">
        <v>406</v>
      </c>
      <c r="L121" s="36" t="s">
        <v>516</v>
      </c>
      <c r="M121" s="68">
        <v>315.31</v>
      </c>
      <c r="N121" s="69">
        <v>44889</v>
      </c>
      <c r="O121" s="55">
        <v>315.31</v>
      </c>
      <c r="P121" s="216" t="s">
        <v>453</v>
      </c>
      <c r="Q121" s="36" t="s">
        <v>96</v>
      </c>
      <c r="R121" s="69" t="s">
        <v>454</v>
      </c>
      <c r="S121" s="36" t="s">
        <v>517</v>
      </c>
      <c r="T121" s="69">
        <v>44755</v>
      </c>
      <c r="U121" s="36" t="s">
        <v>456</v>
      </c>
      <c r="V121" s="36" t="s">
        <v>336</v>
      </c>
      <c r="X121" s="3">
        <v>13</v>
      </c>
      <c r="Y121" s="79"/>
      <c r="Z121" s="218"/>
      <c r="AA121" s="218"/>
      <c r="AB121" s="68">
        <v>315.31</v>
      </c>
    </row>
    <row r="122" s="3" customFormat="1" ht="36" hidden="1" customHeight="1" spans="1:28">
      <c r="A122" s="202"/>
      <c r="B122" s="36">
        <v>63</v>
      </c>
      <c r="C122" s="37" t="s">
        <v>518</v>
      </c>
      <c r="D122" s="257"/>
      <c r="E122" s="36" t="s">
        <v>519</v>
      </c>
      <c r="F122" s="36">
        <v>1</v>
      </c>
      <c r="G122" s="39">
        <v>210.24</v>
      </c>
      <c r="H122" s="39">
        <v>210.24</v>
      </c>
      <c r="I122" s="66" t="s">
        <v>451</v>
      </c>
      <c r="J122" s="109">
        <v>44895</v>
      </c>
      <c r="K122" s="110" t="s">
        <v>406</v>
      </c>
      <c r="L122" s="36" t="s">
        <v>520</v>
      </c>
      <c r="M122" s="68">
        <v>210.24</v>
      </c>
      <c r="N122" s="69">
        <v>44889</v>
      </c>
      <c r="O122" s="55">
        <v>210.24</v>
      </c>
      <c r="P122" s="216" t="s">
        <v>453</v>
      </c>
      <c r="Q122" s="36" t="s">
        <v>96</v>
      </c>
      <c r="R122" s="69" t="s">
        <v>454</v>
      </c>
      <c r="S122" s="36" t="s">
        <v>521</v>
      </c>
      <c r="T122" s="69">
        <v>44755</v>
      </c>
      <c r="U122" s="36" t="s">
        <v>456</v>
      </c>
      <c r="V122" s="36" t="s">
        <v>336</v>
      </c>
      <c r="X122" s="3">
        <v>13</v>
      </c>
      <c r="Y122" s="79"/>
      <c r="Z122" s="218"/>
      <c r="AA122" s="218"/>
      <c r="AB122" s="68">
        <v>210.24</v>
      </c>
    </row>
    <row r="123" s="3" customFormat="1" ht="34" hidden="1" customHeight="1" spans="1:28">
      <c r="A123" s="202"/>
      <c r="B123" s="36">
        <v>64</v>
      </c>
      <c r="C123" s="37" t="s">
        <v>522</v>
      </c>
      <c r="D123" s="257"/>
      <c r="E123" s="36" t="s">
        <v>523</v>
      </c>
      <c r="F123" s="36">
        <v>20</v>
      </c>
      <c r="G123" s="39">
        <v>405.25</v>
      </c>
      <c r="H123" s="39">
        <v>405.25</v>
      </c>
      <c r="I123" s="66" t="s">
        <v>451</v>
      </c>
      <c r="J123" s="109">
        <v>44895</v>
      </c>
      <c r="K123" s="110" t="s">
        <v>406</v>
      </c>
      <c r="L123" s="36" t="s">
        <v>524</v>
      </c>
      <c r="M123" s="68">
        <v>405.25</v>
      </c>
      <c r="N123" s="69">
        <v>44890</v>
      </c>
      <c r="O123" s="55">
        <v>405.25</v>
      </c>
      <c r="P123" s="216" t="s">
        <v>453</v>
      </c>
      <c r="Q123" s="36" t="s">
        <v>96</v>
      </c>
      <c r="R123" s="69" t="s">
        <v>454</v>
      </c>
      <c r="S123" s="36" t="s">
        <v>525</v>
      </c>
      <c r="T123" s="69">
        <v>44755</v>
      </c>
      <c r="U123" s="36" t="s">
        <v>456</v>
      </c>
      <c r="V123" s="36" t="s">
        <v>336</v>
      </c>
      <c r="X123" s="3">
        <v>13</v>
      </c>
      <c r="Y123" s="79"/>
      <c r="Z123" s="218"/>
      <c r="AA123" s="218"/>
      <c r="AB123" s="68">
        <v>405.25</v>
      </c>
    </row>
    <row r="124" s="3" customFormat="1" ht="34" hidden="1" customHeight="1" spans="1:28">
      <c r="A124" s="202"/>
      <c r="B124" s="36">
        <v>65</v>
      </c>
      <c r="C124" s="37" t="s">
        <v>526</v>
      </c>
      <c r="D124" s="257"/>
      <c r="E124" s="36" t="s">
        <v>527</v>
      </c>
      <c r="F124" s="36">
        <v>155</v>
      </c>
      <c r="G124" s="39">
        <v>1330.67</v>
      </c>
      <c r="H124" s="39">
        <v>1330.67</v>
      </c>
      <c r="I124" s="66" t="s">
        <v>451</v>
      </c>
      <c r="J124" s="109">
        <v>44895</v>
      </c>
      <c r="K124" s="110" t="s">
        <v>406</v>
      </c>
      <c r="L124" s="36" t="s">
        <v>528</v>
      </c>
      <c r="M124" s="68">
        <v>1330.67</v>
      </c>
      <c r="N124" s="69">
        <v>44891</v>
      </c>
      <c r="O124" s="55">
        <v>1330.67</v>
      </c>
      <c r="P124" s="216" t="s">
        <v>453</v>
      </c>
      <c r="Q124" s="36" t="s">
        <v>96</v>
      </c>
      <c r="R124" s="69" t="s">
        <v>454</v>
      </c>
      <c r="S124" s="36" t="s">
        <v>529</v>
      </c>
      <c r="T124" s="69">
        <v>44755</v>
      </c>
      <c r="U124" s="36" t="s">
        <v>456</v>
      </c>
      <c r="V124" s="36" t="s">
        <v>336</v>
      </c>
      <c r="X124" s="3">
        <v>13</v>
      </c>
      <c r="Y124" s="79"/>
      <c r="Z124" s="218"/>
      <c r="AA124" s="218"/>
      <c r="AB124" s="68">
        <v>1330.67</v>
      </c>
    </row>
    <row r="125" s="3" customFormat="1" ht="37" hidden="1" customHeight="1" spans="1:28">
      <c r="A125" s="202"/>
      <c r="B125" s="36">
        <v>66</v>
      </c>
      <c r="C125" s="37" t="s">
        <v>530</v>
      </c>
      <c r="D125" s="257"/>
      <c r="E125" s="36" t="s">
        <v>531</v>
      </c>
      <c r="F125" s="36">
        <v>3</v>
      </c>
      <c r="G125" s="39">
        <v>42.48</v>
      </c>
      <c r="H125" s="39">
        <v>42.48</v>
      </c>
      <c r="I125" s="66" t="s">
        <v>451</v>
      </c>
      <c r="J125" s="109">
        <v>44895</v>
      </c>
      <c r="K125" s="110" t="s">
        <v>532</v>
      </c>
      <c r="L125" s="36" t="s">
        <v>533</v>
      </c>
      <c r="M125" s="68">
        <v>42.48</v>
      </c>
      <c r="N125" s="43">
        <v>44894</v>
      </c>
      <c r="O125" s="55">
        <v>42.48</v>
      </c>
      <c r="P125" s="216" t="s">
        <v>534</v>
      </c>
      <c r="Q125" s="36" t="s">
        <v>102</v>
      </c>
      <c r="R125" s="188">
        <v>45044</v>
      </c>
      <c r="S125" s="36" t="s">
        <v>535</v>
      </c>
      <c r="T125" s="69">
        <v>44757</v>
      </c>
      <c r="U125" s="36" t="s">
        <v>98</v>
      </c>
      <c r="V125" s="36" t="s">
        <v>336</v>
      </c>
      <c r="Y125" s="79"/>
      <c r="Z125" s="218"/>
      <c r="AA125" s="218"/>
      <c r="AB125" s="68">
        <v>42.48</v>
      </c>
    </row>
    <row r="126" s="3" customFormat="1" ht="33" hidden="1" customHeight="1" spans="1:28">
      <c r="A126" s="202"/>
      <c r="B126" s="36">
        <v>67</v>
      </c>
      <c r="C126" s="37" t="s">
        <v>235</v>
      </c>
      <c r="D126" s="257"/>
      <c r="E126" s="36" t="s">
        <v>536</v>
      </c>
      <c r="F126" s="36">
        <v>262</v>
      </c>
      <c r="G126" s="39">
        <v>1079.189836</v>
      </c>
      <c r="H126" s="39">
        <v>1079.189836</v>
      </c>
      <c r="I126" s="66" t="s">
        <v>537</v>
      </c>
      <c r="J126" s="109">
        <v>44865</v>
      </c>
      <c r="K126" s="110" t="s">
        <v>538</v>
      </c>
      <c r="L126" s="36" t="s">
        <v>539</v>
      </c>
      <c r="M126" s="68">
        <v>1079.19</v>
      </c>
      <c r="N126" s="43">
        <v>44855</v>
      </c>
      <c r="O126" s="55">
        <v>1079.19</v>
      </c>
      <c r="P126" s="203" t="s">
        <v>540</v>
      </c>
      <c r="Q126" s="36" t="s">
        <v>102</v>
      </c>
      <c r="R126" s="80">
        <v>45044</v>
      </c>
      <c r="S126" s="36" t="s">
        <v>541</v>
      </c>
      <c r="T126" s="69">
        <v>44752</v>
      </c>
      <c r="U126" s="36" t="s">
        <v>456</v>
      </c>
      <c r="V126" s="36" t="s">
        <v>336</v>
      </c>
      <c r="Y126" s="79"/>
      <c r="Z126" s="218"/>
      <c r="AA126" s="218"/>
      <c r="AB126" s="68">
        <v>1079.19</v>
      </c>
    </row>
    <row r="127" s="3" customFormat="1" ht="24" hidden="1" customHeight="1" spans="1:28">
      <c r="A127" s="202"/>
      <c r="B127" s="19">
        <v>68</v>
      </c>
      <c r="C127" s="103" t="s">
        <v>465</v>
      </c>
      <c r="D127" s="258"/>
      <c r="E127" s="19" t="s">
        <v>542</v>
      </c>
      <c r="F127" s="19">
        <v>61</v>
      </c>
      <c r="G127" s="102">
        <v>1634.8</v>
      </c>
      <c r="H127" s="102">
        <v>490.44</v>
      </c>
      <c r="I127" s="42" t="s">
        <v>543</v>
      </c>
      <c r="J127" s="43">
        <v>44865</v>
      </c>
      <c r="K127" s="19" t="s">
        <v>544</v>
      </c>
      <c r="L127" s="19" t="s">
        <v>545</v>
      </c>
      <c r="M127" s="55">
        <v>1634.8</v>
      </c>
      <c r="N127" s="125">
        <v>44830</v>
      </c>
      <c r="O127" s="36">
        <v>190.44</v>
      </c>
      <c r="P127" s="36" t="s">
        <v>546</v>
      </c>
      <c r="Q127" s="19" t="s">
        <v>96</v>
      </c>
      <c r="R127" s="125">
        <v>44691</v>
      </c>
      <c r="S127" s="19" t="s">
        <v>547</v>
      </c>
      <c r="T127" s="43">
        <v>44650</v>
      </c>
      <c r="U127" s="19" t="s">
        <v>98</v>
      </c>
      <c r="V127" s="19" t="s">
        <v>99</v>
      </c>
      <c r="Y127" s="79"/>
      <c r="Z127" s="219"/>
      <c r="AA127" s="219"/>
      <c r="AB127" s="55">
        <v>1634.8</v>
      </c>
    </row>
    <row r="128" s="3" customFormat="1" ht="24" hidden="1" customHeight="1" spans="1:28">
      <c r="A128" s="202"/>
      <c r="B128" s="27"/>
      <c r="C128" s="215"/>
      <c r="D128" s="76"/>
      <c r="E128" s="27"/>
      <c r="F128" s="27"/>
      <c r="G128" s="102"/>
      <c r="H128" s="102"/>
      <c r="I128" s="51"/>
      <c r="J128" s="27"/>
      <c r="K128" s="27"/>
      <c r="L128" s="27"/>
      <c r="M128" s="55"/>
      <c r="N128" s="125"/>
      <c r="O128" s="36">
        <v>300</v>
      </c>
      <c r="P128" s="36" t="s">
        <v>191</v>
      </c>
      <c r="Q128" s="27" t="s">
        <v>102</v>
      </c>
      <c r="R128" s="125">
        <v>44711</v>
      </c>
      <c r="S128" s="27"/>
      <c r="T128" s="27"/>
      <c r="U128" s="27"/>
      <c r="V128" s="27"/>
      <c r="Y128" s="79"/>
      <c r="Z128" s="219"/>
      <c r="AA128" s="219"/>
      <c r="AB128" s="55"/>
    </row>
    <row r="129" s="3" customFormat="1" ht="24" hidden="1" customHeight="1" spans="1:28">
      <c r="A129" s="202"/>
      <c r="B129" s="19">
        <v>69</v>
      </c>
      <c r="C129" s="103" t="s">
        <v>548</v>
      </c>
      <c r="D129" s="258"/>
      <c r="E129" s="19" t="s">
        <v>549</v>
      </c>
      <c r="F129" s="19">
        <v>2</v>
      </c>
      <c r="G129" s="102">
        <v>94.22</v>
      </c>
      <c r="H129" s="102">
        <v>84.798</v>
      </c>
      <c r="I129" s="42" t="s">
        <v>550</v>
      </c>
      <c r="J129" s="43">
        <v>44865</v>
      </c>
      <c r="K129" s="19" t="s">
        <v>551</v>
      </c>
      <c r="L129" s="19" t="s">
        <v>552</v>
      </c>
      <c r="M129" s="55">
        <v>94.22</v>
      </c>
      <c r="N129" s="125">
        <v>44851</v>
      </c>
      <c r="O129" s="55">
        <v>39.798</v>
      </c>
      <c r="P129" s="36" t="s">
        <v>553</v>
      </c>
      <c r="Q129" s="36" t="s">
        <v>96</v>
      </c>
      <c r="R129" s="69">
        <v>44957</v>
      </c>
      <c r="S129" s="19" t="s">
        <v>554</v>
      </c>
      <c r="T129" s="43">
        <v>44644</v>
      </c>
      <c r="U129" s="19" t="s">
        <v>98</v>
      </c>
      <c r="V129" s="19" t="s">
        <v>99</v>
      </c>
      <c r="Y129" s="79"/>
      <c r="Z129" s="219"/>
      <c r="AA129" s="219"/>
      <c r="AB129" s="55">
        <v>94.22</v>
      </c>
    </row>
    <row r="130" s="3" customFormat="1" ht="24" hidden="1" customHeight="1" spans="1:28">
      <c r="A130" s="202"/>
      <c r="B130" s="27"/>
      <c r="C130" s="215"/>
      <c r="D130" s="76"/>
      <c r="E130" s="27"/>
      <c r="F130" s="27"/>
      <c r="G130" s="102"/>
      <c r="H130" s="102"/>
      <c r="I130" s="51"/>
      <c r="J130" s="52"/>
      <c r="K130" s="27"/>
      <c r="L130" s="27"/>
      <c r="M130" s="55"/>
      <c r="N130" s="125"/>
      <c r="O130" s="55">
        <v>45</v>
      </c>
      <c r="P130" s="36" t="s">
        <v>555</v>
      </c>
      <c r="Q130" s="36" t="s">
        <v>102</v>
      </c>
      <c r="R130" s="69">
        <v>44957</v>
      </c>
      <c r="S130" s="27"/>
      <c r="T130" s="27"/>
      <c r="U130" s="27"/>
      <c r="V130" s="27"/>
      <c r="Y130" s="79"/>
      <c r="Z130" s="219"/>
      <c r="AA130" s="219"/>
      <c r="AB130" s="55"/>
    </row>
    <row r="131" s="3" customFormat="1" ht="24" hidden="1" customHeight="1" spans="1:28">
      <c r="A131" s="202"/>
      <c r="B131" s="19">
        <v>70</v>
      </c>
      <c r="C131" s="103" t="s">
        <v>556</v>
      </c>
      <c r="D131" s="258"/>
      <c r="E131" s="19" t="s">
        <v>557</v>
      </c>
      <c r="F131" s="19">
        <v>4</v>
      </c>
      <c r="G131" s="102">
        <v>70</v>
      </c>
      <c r="H131" s="102">
        <v>63</v>
      </c>
      <c r="I131" s="42" t="s">
        <v>550</v>
      </c>
      <c r="J131" s="43">
        <v>44865</v>
      </c>
      <c r="K131" s="19" t="s">
        <v>551</v>
      </c>
      <c r="L131" s="19" t="s">
        <v>558</v>
      </c>
      <c r="M131" s="55">
        <v>70</v>
      </c>
      <c r="N131" s="125">
        <v>44851</v>
      </c>
      <c r="O131" s="55">
        <v>35</v>
      </c>
      <c r="P131" s="36" t="s">
        <v>559</v>
      </c>
      <c r="Q131" s="36" t="s">
        <v>102</v>
      </c>
      <c r="R131" s="69">
        <v>44957</v>
      </c>
      <c r="S131" s="19" t="s">
        <v>560</v>
      </c>
      <c r="T131" s="43">
        <v>44651</v>
      </c>
      <c r="U131" s="19" t="s">
        <v>98</v>
      </c>
      <c r="V131" s="19" t="s">
        <v>99</v>
      </c>
      <c r="Y131" s="79"/>
      <c r="Z131" s="219"/>
      <c r="AA131" s="219"/>
      <c r="AB131" s="55">
        <v>70</v>
      </c>
    </row>
    <row r="132" s="3" customFormat="1" ht="24" hidden="1" customHeight="1" spans="1:28">
      <c r="A132" s="202"/>
      <c r="B132" s="27"/>
      <c r="C132" s="215"/>
      <c r="D132" s="76"/>
      <c r="E132" s="27"/>
      <c r="F132" s="27"/>
      <c r="G132" s="102"/>
      <c r="H132" s="102"/>
      <c r="I132" s="51"/>
      <c r="J132" s="52"/>
      <c r="K132" s="27"/>
      <c r="L132" s="27"/>
      <c r="M132" s="55"/>
      <c r="N132" s="125"/>
      <c r="O132" s="55">
        <v>28</v>
      </c>
      <c r="P132" s="36" t="s">
        <v>561</v>
      </c>
      <c r="Q132" s="36" t="s">
        <v>96</v>
      </c>
      <c r="R132" s="69">
        <v>44979</v>
      </c>
      <c r="S132" s="27"/>
      <c r="T132" s="27"/>
      <c r="U132" s="27"/>
      <c r="V132" s="27"/>
      <c r="Y132" s="79"/>
      <c r="Z132" s="219"/>
      <c r="AA132" s="219"/>
      <c r="AB132" s="55"/>
    </row>
    <row r="133" s="197" customFormat="1" ht="24" customHeight="1" spans="1:28">
      <c r="A133" s="220"/>
      <c r="B133" s="164">
        <v>71</v>
      </c>
      <c r="C133" s="221" t="s">
        <v>562</v>
      </c>
      <c r="D133" s="259"/>
      <c r="E133" s="164" t="s">
        <v>531</v>
      </c>
      <c r="F133" s="164">
        <v>10</v>
      </c>
      <c r="G133" s="193">
        <v>198</v>
      </c>
      <c r="H133" s="193">
        <v>178.2</v>
      </c>
      <c r="I133" s="226" t="s">
        <v>563</v>
      </c>
      <c r="J133" s="164" t="s">
        <v>564</v>
      </c>
      <c r="K133" s="164" t="s">
        <v>565</v>
      </c>
      <c r="L133" s="164" t="s">
        <v>566</v>
      </c>
      <c r="M133" s="196">
        <v>198</v>
      </c>
      <c r="N133" s="132" t="s">
        <v>567</v>
      </c>
      <c r="O133" s="196">
        <v>98.2</v>
      </c>
      <c r="P133" s="79" t="s">
        <v>568</v>
      </c>
      <c r="Q133" s="79" t="s">
        <v>96</v>
      </c>
      <c r="R133" s="81">
        <v>44957</v>
      </c>
      <c r="S133" s="164" t="s">
        <v>569</v>
      </c>
      <c r="T133" s="234">
        <v>44708</v>
      </c>
      <c r="U133" s="164" t="s">
        <v>98</v>
      </c>
      <c r="V133" s="164" t="s">
        <v>99</v>
      </c>
      <c r="Y133" s="79" t="s">
        <v>570</v>
      </c>
      <c r="Z133" s="236"/>
      <c r="AA133" s="236"/>
      <c r="AB133" s="196">
        <v>0</v>
      </c>
    </row>
    <row r="134" s="197" customFormat="1" ht="24" customHeight="1" spans="1:28">
      <c r="A134" s="220"/>
      <c r="B134" s="101"/>
      <c r="C134" s="222"/>
      <c r="D134" s="260"/>
      <c r="E134" s="101"/>
      <c r="F134" s="101"/>
      <c r="G134" s="193"/>
      <c r="H134" s="193"/>
      <c r="I134" s="227"/>
      <c r="J134" s="101"/>
      <c r="K134" s="101"/>
      <c r="L134" s="101"/>
      <c r="M134" s="196"/>
      <c r="N134" s="132"/>
      <c r="O134" s="196">
        <v>80</v>
      </c>
      <c r="P134" s="79" t="s">
        <v>571</v>
      </c>
      <c r="Q134" s="79" t="s">
        <v>102</v>
      </c>
      <c r="R134" s="81">
        <v>44957</v>
      </c>
      <c r="S134" s="101"/>
      <c r="T134" s="101"/>
      <c r="U134" s="101"/>
      <c r="V134" s="101"/>
      <c r="Y134" s="79"/>
      <c r="Z134" s="236"/>
      <c r="AA134" s="236"/>
      <c r="AB134" s="196"/>
    </row>
    <row r="135" s="3" customFormat="1" ht="24" hidden="1" customHeight="1" spans="1:28">
      <c r="A135" s="202"/>
      <c r="B135" s="23">
        <v>72</v>
      </c>
      <c r="C135" s="223" t="s">
        <v>572</v>
      </c>
      <c r="D135" s="75"/>
      <c r="E135" s="23" t="s">
        <v>573</v>
      </c>
      <c r="F135" s="23">
        <v>2</v>
      </c>
      <c r="G135" s="102">
        <v>11.7</v>
      </c>
      <c r="H135" s="102">
        <v>11.115</v>
      </c>
      <c r="I135" s="48" t="s">
        <v>574</v>
      </c>
      <c r="J135" s="228" t="s">
        <v>564</v>
      </c>
      <c r="K135" s="23" t="s">
        <v>575</v>
      </c>
      <c r="L135" s="23" t="s">
        <v>576</v>
      </c>
      <c r="M135" s="55">
        <v>11.7</v>
      </c>
      <c r="N135" s="125">
        <v>44914</v>
      </c>
      <c r="O135" s="55">
        <v>6.12</v>
      </c>
      <c r="P135" s="36" t="s">
        <v>577</v>
      </c>
      <c r="Q135" s="36" t="s">
        <v>96</v>
      </c>
      <c r="R135" s="69">
        <v>44957</v>
      </c>
      <c r="S135" s="23" t="s">
        <v>578</v>
      </c>
      <c r="T135" s="49">
        <v>44719</v>
      </c>
      <c r="U135" s="23" t="s">
        <v>98</v>
      </c>
      <c r="V135" s="23" t="s">
        <v>99</v>
      </c>
      <c r="Y135" s="79"/>
      <c r="Z135" s="219"/>
      <c r="AA135" s="219"/>
      <c r="AB135" s="55">
        <v>11.7</v>
      </c>
    </row>
    <row r="136" s="3" customFormat="1" ht="24" hidden="1" customHeight="1" spans="1:28">
      <c r="A136" s="202"/>
      <c r="B136" s="27"/>
      <c r="C136" s="215"/>
      <c r="D136" s="76"/>
      <c r="E136" s="27"/>
      <c r="F136" s="27"/>
      <c r="G136" s="102"/>
      <c r="H136" s="102"/>
      <c r="I136" s="51"/>
      <c r="J136" s="117"/>
      <c r="K136" s="27"/>
      <c r="L136" s="27"/>
      <c r="M136" s="55"/>
      <c r="N136" s="125"/>
      <c r="O136" s="55">
        <v>5</v>
      </c>
      <c r="P136" s="36" t="s">
        <v>579</v>
      </c>
      <c r="Q136" s="36" t="s">
        <v>102</v>
      </c>
      <c r="R136" s="69">
        <v>44957</v>
      </c>
      <c r="S136" s="27"/>
      <c r="T136" s="27"/>
      <c r="U136" s="27"/>
      <c r="V136" s="27"/>
      <c r="Y136" s="79"/>
      <c r="Z136" s="219"/>
      <c r="AA136" s="219"/>
      <c r="AB136" s="55"/>
    </row>
    <row r="137" s="3" customFormat="1" ht="24" hidden="1" customHeight="1" spans="1:28">
      <c r="A137" s="202"/>
      <c r="B137" s="23">
        <v>73</v>
      </c>
      <c r="C137" s="223" t="s">
        <v>580</v>
      </c>
      <c r="D137" s="75"/>
      <c r="E137" s="23" t="s">
        <v>581</v>
      </c>
      <c r="F137" s="23">
        <v>7</v>
      </c>
      <c r="G137" s="102">
        <v>311.5</v>
      </c>
      <c r="H137" s="102">
        <v>155.75</v>
      </c>
      <c r="I137" s="48" t="s">
        <v>582</v>
      </c>
      <c r="J137" s="23" t="s">
        <v>564</v>
      </c>
      <c r="K137" s="23" t="s">
        <v>583</v>
      </c>
      <c r="L137" s="23" t="s">
        <v>584</v>
      </c>
      <c r="M137" s="55">
        <v>311.5</v>
      </c>
      <c r="N137" s="125">
        <v>44916</v>
      </c>
      <c r="O137" s="55">
        <v>5.75</v>
      </c>
      <c r="P137" s="36" t="s">
        <v>585</v>
      </c>
      <c r="Q137" s="36" t="s">
        <v>96</v>
      </c>
      <c r="R137" s="69">
        <v>44957</v>
      </c>
      <c r="S137" s="23" t="s">
        <v>586</v>
      </c>
      <c r="T137" s="49">
        <v>44650</v>
      </c>
      <c r="U137" s="23" t="s">
        <v>98</v>
      </c>
      <c r="V137" s="23" t="s">
        <v>99</v>
      </c>
      <c r="Y137" s="79"/>
      <c r="Z137" s="219"/>
      <c r="AA137" s="219"/>
      <c r="AB137" s="55">
        <v>311.5</v>
      </c>
    </row>
    <row r="138" s="3" customFormat="1" ht="24" hidden="1" customHeight="1" spans="1:28">
      <c r="A138" s="202"/>
      <c r="B138" s="27"/>
      <c r="C138" s="215"/>
      <c r="D138" s="76"/>
      <c r="E138" s="27"/>
      <c r="F138" s="27"/>
      <c r="G138" s="102"/>
      <c r="H138" s="102"/>
      <c r="I138" s="51"/>
      <c r="J138" s="27"/>
      <c r="K138" s="27"/>
      <c r="L138" s="27"/>
      <c r="M138" s="55"/>
      <c r="N138" s="125"/>
      <c r="O138" s="55">
        <v>150</v>
      </c>
      <c r="P138" s="36" t="s">
        <v>587</v>
      </c>
      <c r="Q138" s="36" t="s">
        <v>102</v>
      </c>
      <c r="R138" s="69">
        <v>44957</v>
      </c>
      <c r="S138" s="27"/>
      <c r="T138" s="27"/>
      <c r="U138" s="27"/>
      <c r="V138" s="27"/>
      <c r="Y138" s="79"/>
      <c r="Z138" s="219"/>
      <c r="AA138" s="219"/>
      <c r="AB138" s="55"/>
    </row>
    <row r="139" s="3" customFormat="1" ht="37" hidden="1" customHeight="1" spans="1:28">
      <c r="A139" s="202"/>
      <c r="B139" s="36">
        <v>74</v>
      </c>
      <c r="C139" s="37" t="s">
        <v>588</v>
      </c>
      <c r="D139" s="257"/>
      <c r="E139" s="36" t="s">
        <v>589</v>
      </c>
      <c r="F139" s="36">
        <v>13</v>
      </c>
      <c r="G139" s="102">
        <v>7.41</v>
      </c>
      <c r="H139" s="102">
        <v>7.41</v>
      </c>
      <c r="I139" s="66" t="s">
        <v>590</v>
      </c>
      <c r="J139" s="36" t="s">
        <v>564</v>
      </c>
      <c r="K139" s="36" t="s">
        <v>591</v>
      </c>
      <c r="L139" s="36" t="s">
        <v>592</v>
      </c>
      <c r="M139" s="55">
        <v>7.41</v>
      </c>
      <c r="N139" s="125">
        <v>44827</v>
      </c>
      <c r="O139" s="55">
        <v>7.41</v>
      </c>
      <c r="P139" s="36" t="s">
        <v>593</v>
      </c>
      <c r="Q139" s="36" t="s">
        <v>96</v>
      </c>
      <c r="R139" s="69">
        <v>44957</v>
      </c>
      <c r="S139" s="36" t="s">
        <v>594</v>
      </c>
      <c r="T139" s="69">
        <v>44796</v>
      </c>
      <c r="U139" s="36" t="s">
        <v>98</v>
      </c>
      <c r="V139" s="36" t="s">
        <v>99</v>
      </c>
      <c r="Y139" s="79"/>
      <c r="Z139" s="219"/>
      <c r="AA139" s="219"/>
      <c r="AB139" s="55">
        <v>7.41</v>
      </c>
    </row>
    <row r="140" s="3" customFormat="1" ht="24" hidden="1" customHeight="1" spans="1:28">
      <c r="A140" s="202"/>
      <c r="B140" s="19">
        <v>75</v>
      </c>
      <c r="C140" s="103" t="s">
        <v>595</v>
      </c>
      <c r="D140" s="258"/>
      <c r="E140" s="19"/>
      <c r="F140" s="19">
        <v>1</v>
      </c>
      <c r="G140" s="102">
        <v>49.8</v>
      </c>
      <c r="H140" s="102">
        <v>44.82</v>
      </c>
      <c r="I140" s="42" t="s">
        <v>369</v>
      </c>
      <c r="J140" s="43">
        <v>45008</v>
      </c>
      <c r="K140" s="229" t="s">
        <v>596</v>
      </c>
      <c r="L140" s="19" t="s">
        <v>597</v>
      </c>
      <c r="M140" s="55">
        <v>49.8</v>
      </c>
      <c r="N140" s="125">
        <v>44854</v>
      </c>
      <c r="O140" s="55">
        <v>24.82</v>
      </c>
      <c r="P140" s="36" t="s">
        <v>598</v>
      </c>
      <c r="Q140" s="36" t="s">
        <v>96</v>
      </c>
      <c r="R140" s="69">
        <v>44900</v>
      </c>
      <c r="S140" s="19" t="s">
        <v>599</v>
      </c>
      <c r="T140" s="43">
        <v>44644</v>
      </c>
      <c r="U140" s="19" t="s">
        <v>98</v>
      </c>
      <c r="V140" s="19" t="s">
        <v>99</v>
      </c>
      <c r="Y140" s="79"/>
      <c r="Z140" s="219"/>
      <c r="AA140" s="219"/>
      <c r="AB140" s="55">
        <v>49.8</v>
      </c>
    </row>
    <row r="141" s="3" customFormat="1" ht="24" hidden="1" customHeight="1" spans="1:28">
      <c r="A141" s="202"/>
      <c r="B141" s="27"/>
      <c r="C141" s="215"/>
      <c r="D141" s="76"/>
      <c r="E141" s="27"/>
      <c r="F141" s="27"/>
      <c r="G141" s="102"/>
      <c r="H141" s="102"/>
      <c r="I141" s="51"/>
      <c r="J141" s="52"/>
      <c r="K141" s="230"/>
      <c r="L141" s="27"/>
      <c r="M141" s="55"/>
      <c r="N141" s="125"/>
      <c r="O141" s="55">
        <v>20</v>
      </c>
      <c r="P141" s="36" t="s">
        <v>600</v>
      </c>
      <c r="Q141" s="36" t="s">
        <v>102</v>
      </c>
      <c r="R141" s="69">
        <v>44904</v>
      </c>
      <c r="S141" s="27"/>
      <c r="T141" s="27"/>
      <c r="U141" s="27"/>
      <c r="V141" s="27"/>
      <c r="Y141" s="79"/>
      <c r="Z141" s="219"/>
      <c r="AA141" s="219"/>
      <c r="AB141" s="55"/>
    </row>
    <row r="142" s="3" customFormat="1" ht="36" hidden="1" customHeight="1" spans="1:28">
      <c r="A142" s="202"/>
      <c r="B142" s="36">
        <v>76</v>
      </c>
      <c r="C142" s="37" t="s">
        <v>601</v>
      </c>
      <c r="D142" s="257"/>
      <c r="E142" s="36"/>
      <c r="F142" s="36">
        <v>1</v>
      </c>
      <c r="G142" s="102">
        <v>2.4</v>
      </c>
      <c r="H142" s="102">
        <v>2.4</v>
      </c>
      <c r="I142" s="66" t="s">
        <v>369</v>
      </c>
      <c r="J142" s="120" t="s">
        <v>602</v>
      </c>
      <c r="K142" s="231" t="s">
        <v>370</v>
      </c>
      <c r="L142" s="36">
        <v>24194973</v>
      </c>
      <c r="M142" s="55">
        <v>2.4</v>
      </c>
      <c r="N142" s="122">
        <v>44854</v>
      </c>
      <c r="O142" s="55">
        <v>2.4</v>
      </c>
      <c r="P142" s="36" t="s">
        <v>603</v>
      </c>
      <c r="Q142" s="36" t="s">
        <v>96</v>
      </c>
      <c r="R142" s="69">
        <v>44957</v>
      </c>
      <c r="S142" s="36" t="s">
        <v>604</v>
      </c>
      <c r="T142" s="69">
        <v>44651</v>
      </c>
      <c r="U142" s="36" t="s">
        <v>98</v>
      </c>
      <c r="V142" s="36" t="s">
        <v>99</v>
      </c>
      <c r="Y142" s="79"/>
      <c r="Z142" s="219"/>
      <c r="AA142" s="219"/>
      <c r="AB142" s="55">
        <v>2.4</v>
      </c>
    </row>
    <row r="143" s="3" customFormat="1" ht="24" hidden="1" customHeight="1" spans="1:28">
      <c r="A143" s="202"/>
      <c r="B143" s="19">
        <v>77</v>
      </c>
      <c r="C143" s="103" t="s">
        <v>605</v>
      </c>
      <c r="D143" s="258"/>
      <c r="E143" s="19"/>
      <c r="F143" s="19">
        <v>11</v>
      </c>
      <c r="G143" s="102">
        <v>1287</v>
      </c>
      <c r="H143" s="102">
        <v>386.1</v>
      </c>
      <c r="I143" s="42" t="s">
        <v>543</v>
      </c>
      <c r="J143" s="69"/>
      <c r="K143" s="36"/>
      <c r="L143" s="36"/>
      <c r="M143" s="55">
        <v>0</v>
      </c>
      <c r="N143" s="125"/>
      <c r="O143" s="55">
        <v>136.1</v>
      </c>
      <c r="P143" s="36" t="s">
        <v>606</v>
      </c>
      <c r="Q143" s="19" t="s">
        <v>96</v>
      </c>
      <c r="R143" s="125">
        <v>44691</v>
      </c>
      <c r="S143" s="19" t="s">
        <v>607</v>
      </c>
      <c r="T143" s="43">
        <v>44650</v>
      </c>
      <c r="U143" s="19" t="s">
        <v>98</v>
      </c>
      <c r="V143" s="19" t="s">
        <v>99</v>
      </c>
      <c r="Y143" s="79"/>
      <c r="Z143" s="219"/>
      <c r="AA143" s="219"/>
      <c r="AB143" s="55">
        <v>0</v>
      </c>
    </row>
    <row r="144" s="3" customFormat="1" ht="24" hidden="1" customHeight="1" spans="1:28">
      <c r="A144" s="202"/>
      <c r="B144" s="27"/>
      <c r="C144" s="215"/>
      <c r="D144" s="76"/>
      <c r="E144" s="27"/>
      <c r="F144" s="27"/>
      <c r="G144" s="102"/>
      <c r="H144" s="102"/>
      <c r="I144" s="51"/>
      <c r="J144" s="69"/>
      <c r="K144" s="36"/>
      <c r="L144" s="36"/>
      <c r="M144" s="55"/>
      <c r="N144" s="125"/>
      <c r="O144" s="55">
        <v>250</v>
      </c>
      <c r="P144" s="36" t="s">
        <v>191</v>
      </c>
      <c r="Q144" s="27" t="s">
        <v>102</v>
      </c>
      <c r="R144" s="125">
        <v>44711</v>
      </c>
      <c r="S144" s="27"/>
      <c r="T144" s="27"/>
      <c r="U144" s="27"/>
      <c r="V144" s="27"/>
      <c r="Y144" s="79"/>
      <c r="Z144" s="219"/>
      <c r="AA144" s="219"/>
      <c r="AB144" s="55"/>
    </row>
    <row r="145" s="3" customFormat="1" ht="24" hidden="1" customHeight="1" spans="1:28">
      <c r="A145" s="202"/>
      <c r="B145" s="23">
        <v>78</v>
      </c>
      <c r="C145" s="223" t="s">
        <v>608</v>
      </c>
      <c r="D145" s="75"/>
      <c r="E145" s="23"/>
      <c r="F145" s="23">
        <v>2</v>
      </c>
      <c r="G145" s="102">
        <v>685.86</v>
      </c>
      <c r="H145" s="102">
        <v>342.93</v>
      </c>
      <c r="I145" s="48" t="s">
        <v>331</v>
      </c>
      <c r="J145" s="49"/>
      <c r="K145" s="23"/>
      <c r="L145" s="23"/>
      <c r="M145" s="55">
        <v>0</v>
      </c>
      <c r="N145" s="125"/>
      <c r="O145" s="55">
        <v>142.93</v>
      </c>
      <c r="P145" s="36" t="s">
        <v>334</v>
      </c>
      <c r="Q145" s="27" t="s">
        <v>96</v>
      </c>
      <c r="R145" s="69">
        <v>44680</v>
      </c>
      <c r="S145" s="23" t="s">
        <v>609</v>
      </c>
      <c r="T145" s="43">
        <v>44651</v>
      </c>
      <c r="U145" s="23" t="s">
        <v>98</v>
      </c>
      <c r="V145" s="19" t="s">
        <v>336</v>
      </c>
      <c r="Y145" s="79"/>
      <c r="Z145" s="219"/>
      <c r="AA145" s="219"/>
      <c r="AB145" s="55">
        <v>0</v>
      </c>
    </row>
    <row r="146" s="3" customFormat="1" ht="24" hidden="1" customHeight="1" spans="1:28">
      <c r="A146" s="202"/>
      <c r="B146" s="27"/>
      <c r="C146" s="215"/>
      <c r="D146" s="76"/>
      <c r="E146" s="27"/>
      <c r="F146" s="27"/>
      <c r="G146" s="102"/>
      <c r="H146" s="102"/>
      <c r="I146" s="51"/>
      <c r="J146" s="52"/>
      <c r="K146" s="27"/>
      <c r="L146" s="27"/>
      <c r="M146" s="55"/>
      <c r="N146" s="125"/>
      <c r="O146" s="55">
        <v>200</v>
      </c>
      <c r="P146" s="36" t="s">
        <v>610</v>
      </c>
      <c r="Q146" s="36" t="s">
        <v>102</v>
      </c>
      <c r="R146" s="69">
        <v>44708</v>
      </c>
      <c r="S146" s="27"/>
      <c r="T146" s="27"/>
      <c r="U146" s="27"/>
      <c r="V146" s="27"/>
      <c r="Y146" s="79"/>
      <c r="Z146" s="219"/>
      <c r="AA146" s="219"/>
      <c r="AB146" s="55"/>
    </row>
    <row r="147" s="3" customFormat="1" ht="40" hidden="1" customHeight="1" spans="1:28">
      <c r="A147" s="202"/>
      <c r="B147" s="19">
        <v>79</v>
      </c>
      <c r="C147" s="103" t="s">
        <v>611</v>
      </c>
      <c r="D147" s="258"/>
      <c r="E147" s="19"/>
      <c r="F147" s="19">
        <v>4</v>
      </c>
      <c r="G147" s="102">
        <v>272</v>
      </c>
      <c r="H147" s="102">
        <v>136</v>
      </c>
      <c r="I147" s="42" t="s">
        <v>331</v>
      </c>
      <c r="J147" s="69">
        <v>45016</v>
      </c>
      <c r="K147" s="36" t="s">
        <v>612</v>
      </c>
      <c r="L147" s="36" t="s">
        <v>613</v>
      </c>
      <c r="M147" s="55">
        <v>272</v>
      </c>
      <c r="N147" s="125">
        <v>44995</v>
      </c>
      <c r="O147" s="55">
        <v>136</v>
      </c>
      <c r="P147" s="36" t="s">
        <v>334</v>
      </c>
      <c r="Q147" s="27" t="s">
        <v>96</v>
      </c>
      <c r="R147" s="69">
        <v>44680</v>
      </c>
      <c r="S147" s="19" t="s">
        <v>614</v>
      </c>
      <c r="T147" s="43">
        <v>44650</v>
      </c>
      <c r="U147" s="19" t="s">
        <v>98</v>
      </c>
      <c r="V147" s="19" t="s">
        <v>336</v>
      </c>
      <c r="Y147" s="79"/>
      <c r="Z147" s="219"/>
      <c r="AA147" s="219"/>
      <c r="AB147" s="55">
        <v>272</v>
      </c>
    </row>
    <row r="148" s="3" customFormat="1" ht="24" hidden="1" customHeight="1" spans="1:28">
      <c r="A148" s="202"/>
      <c r="B148" s="19">
        <v>80</v>
      </c>
      <c r="C148" s="103" t="s">
        <v>615</v>
      </c>
      <c r="D148" s="258"/>
      <c r="E148" s="19"/>
      <c r="F148" s="19">
        <v>6</v>
      </c>
      <c r="G148" s="102">
        <v>480</v>
      </c>
      <c r="H148" s="102">
        <v>240</v>
      </c>
      <c r="I148" s="42" t="s">
        <v>331</v>
      </c>
      <c r="J148" s="43">
        <v>45016</v>
      </c>
      <c r="K148" s="19" t="s">
        <v>612</v>
      </c>
      <c r="L148" s="19" t="s">
        <v>616</v>
      </c>
      <c r="M148" s="55">
        <v>240</v>
      </c>
      <c r="N148" s="125">
        <v>45000</v>
      </c>
      <c r="O148" s="55">
        <v>40</v>
      </c>
      <c r="P148" s="36" t="s">
        <v>334</v>
      </c>
      <c r="Q148" s="27" t="s">
        <v>96</v>
      </c>
      <c r="R148" s="69">
        <v>44680</v>
      </c>
      <c r="S148" s="19" t="s">
        <v>617</v>
      </c>
      <c r="T148" s="43">
        <v>44644</v>
      </c>
      <c r="U148" s="19" t="s">
        <v>98</v>
      </c>
      <c r="V148" s="19" t="s">
        <v>336</v>
      </c>
      <c r="Y148" s="79"/>
      <c r="Z148" s="219"/>
      <c r="AA148" s="219"/>
      <c r="AB148" s="55">
        <v>240</v>
      </c>
    </row>
    <row r="149" s="3" customFormat="1" ht="24" hidden="1" customHeight="1" spans="1:28">
      <c r="A149" s="202"/>
      <c r="B149" s="27"/>
      <c r="C149" s="215"/>
      <c r="D149" s="76"/>
      <c r="E149" s="27"/>
      <c r="F149" s="27"/>
      <c r="G149" s="102"/>
      <c r="H149" s="102"/>
      <c r="I149" s="51"/>
      <c r="J149" s="52"/>
      <c r="K149" s="27"/>
      <c r="L149" s="27"/>
      <c r="M149" s="55"/>
      <c r="N149" s="125"/>
      <c r="O149" s="55">
        <v>200</v>
      </c>
      <c r="P149" s="36" t="s">
        <v>610</v>
      </c>
      <c r="Q149" s="36" t="s">
        <v>102</v>
      </c>
      <c r="R149" s="69">
        <v>44708</v>
      </c>
      <c r="S149" s="27"/>
      <c r="T149" s="27"/>
      <c r="U149" s="27"/>
      <c r="V149" s="27"/>
      <c r="Y149" s="79"/>
      <c r="Z149" s="219"/>
      <c r="AA149" s="219"/>
      <c r="AB149" s="55"/>
    </row>
    <row r="150" s="3" customFormat="1" ht="24" hidden="1" customHeight="1" spans="1:28">
      <c r="A150" s="202"/>
      <c r="B150" s="23">
        <v>81</v>
      </c>
      <c r="C150" s="223" t="s">
        <v>618</v>
      </c>
      <c r="D150" s="75"/>
      <c r="E150" s="23"/>
      <c r="F150" s="23">
        <v>3</v>
      </c>
      <c r="G150" s="102">
        <v>7.35</v>
      </c>
      <c r="H150" s="102">
        <v>7.35</v>
      </c>
      <c r="I150" s="48" t="s">
        <v>619</v>
      </c>
      <c r="J150" s="43">
        <v>45008</v>
      </c>
      <c r="K150" s="19" t="s">
        <v>620</v>
      </c>
      <c r="L150" s="326" t="s">
        <v>621</v>
      </c>
      <c r="M150" s="55">
        <v>7.35</v>
      </c>
      <c r="N150" s="125">
        <v>44763</v>
      </c>
      <c r="O150" s="55">
        <v>3.675</v>
      </c>
      <c r="P150" s="36" t="s">
        <v>622</v>
      </c>
      <c r="Q150" s="36" t="s">
        <v>96</v>
      </c>
      <c r="R150" s="69">
        <v>44756</v>
      </c>
      <c r="S150" s="23" t="s">
        <v>623</v>
      </c>
      <c r="T150" s="49">
        <v>44691</v>
      </c>
      <c r="U150" s="23" t="s">
        <v>98</v>
      </c>
      <c r="V150" s="23" t="s">
        <v>99</v>
      </c>
      <c r="Y150" s="79"/>
      <c r="Z150" s="219"/>
      <c r="AA150" s="219"/>
      <c r="AB150" s="55">
        <v>7.35</v>
      </c>
    </row>
    <row r="151" s="3" customFormat="1" ht="24" hidden="1" customHeight="1" spans="1:28">
      <c r="A151" s="202"/>
      <c r="B151" s="27"/>
      <c r="C151" s="215"/>
      <c r="D151" s="76"/>
      <c r="E151" s="27"/>
      <c r="F151" s="27"/>
      <c r="G151" s="102"/>
      <c r="H151" s="102"/>
      <c r="I151" s="51"/>
      <c r="J151" s="27"/>
      <c r="K151" s="27"/>
      <c r="L151" s="27"/>
      <c r="M151" s="55"/>
      <c r="N151" s="125"/>
      <c r="O151" s="55">
        <v>3.675</v>
      </c>
      <c r="P151" s="36" t="s">
        <v>561</v>
      </c>
      <c r="Q151" s="36" t="s">
        <v>96</v>
      </c>
      <c r="R151" s="69">
        <v>44874</v>
      </c>
      <c r="S151" s="27"/>
      <c r="T151" s="27"/>
      <c r="U151" s="27"/>
      <c r="V151" s="27"/>
      <c r="Y151" s="79"/>
      <c r="Z151" s="219"/>
      <c r="AA151" s="219"/>
      <c r="AB151" s="55"/>
    </row>
    <row r="152" s="3" customFormat="1" ht="35" hidden="1" customHeight="1" spans="1:28">
      <c r="A152" s="202"/>
      <c r="B152" s="36">
        <v>82</v>
      </c>
      <c r="C152" s="37" t="s">
        <v>624</v>
      </c>
      <c r="D152" s="257"/>
      <c r="E152" s="36"/>
      <c r="F152" s="36">
        <v>1</v>
      </c>
      <c r="G152" s="102">
        <v>3.5</v>
      </c>
      <c r="H152" s="102">
        <v>3.5</v>
      </c>
      <c r="I152" s="66" t="s">
        <v>625</v>
      </c>
      <c r="J152" s="36"/>
      <c r="K152" s="36"/>
      <c r="L152" s="36"/>
      <c r="M152" s="55">
        <v>0</v>
      </c>
      <c r="N152" s="125"/>
      <c r="O152" s="55">
        <v>3.5</v>
      </c>
      <c r="P152" s="36" t="s">
        <v>626</v>
      </c>
      <c r="Q152" s="36" t="s">
        <v>96</v>
      </c>
      <c r="R152" s="69">
        <v>44891</v>
      </c>
      <c r="S152" s="36" t="s">
        <v>627</v>
      </c>
      <c r="T152" s="69">
        <v>44697</v>
      </c>
      <c r="U152" s="36" t="s">
        <v>98</v>
      </c>
      <c r="V152" s="36" t="s">
        <v>99</v>
      </c>
      <c r="Y152" s="79"/>
      <c r="Z152" s="219"/>
      <c r="AA152" s="219"/>
      <c r="AB152" s="55">
        <v>0</v>
      </c>
    </row>
    <row r="153" s="3" customFormat="1" ht="24" hidden="1" customHeight="1" spans="1:28">
      <c r="A153" s="202"/>
      <c r="B153" s="19">
        <v>83</v>
      </c>
      <c r="C153" s="103" t="s">
        <v>628</v>
      </c>
      <c r="D153" s="258"/>
      <c r="E153" s="19"/>
      <c r="F153" s="19">
        <v>1</v>
      </c>
      <c r="G153" s="102">
        <v>6.28</v>
      </c>
      <c r="H153" s="102">
        <v>6.28</v>
      </c>
      <c r="I153" s="42" t="s">
        <v>629</v>
      </c>
      <c r="J153" s="19"/>
      <c r="K153" s="19"/>
      <c r="L153" s="19"/>
      <c r="M153" s="55">
        <v>0</v>
      </c>
      <c r="N153" s="125"/>
      <c r="O153" s="55">
        <v>4.396</v>
      </c>
      <c r="P153" s="36" t="s">
        <v>630</v>
      </c>
      <c r="Q153" s="36" t="s">
        <v>96</v>
      </c>
      <c r="R153" s="69">
        <v>44727</v>
      </c>
      <c r="S153" s="19" t="s">
        <v>631</v>
      </c>
      <c r="T153" s="43">
        <v>44698</v>
      </c>
      <c r="U153" s="19" t="s">
        <v>98</v>
      </c>
      <c r="V153" s="19" t="s">
        <v>99</v>
      </c>
      <c r="Y153" s="79"/>
      <c r="Z153" s="219"/>
      <c r="AA153" s="219"/>
      <c r="AB153" s="55">
        <v>0</v>
      </c>
    </row>
    <row r="154" s="3" customFormat="1" ht="24" hidden="1" customHeight="1" spans="1:28">
      <c r="A154" s="202"/>
      <c r="B154" s="27"/>
      <c r="C154" s="215"/>
      <c r="D154" s="76"/>
      <c r="E154" s="27"/>
      <c r="F154" s="27"/>
      <c r="G154" s="102"/>
      <c r="H154" s="102"/>
      <c r="I154" s="51"/>
      <c r="J154" s="27"/>
      <c r="K154" s="27"/>
      <c r="L154" s="27"/>
      <c r="M154" s="55"/>
      <c r="N154" s="125"/>
      <c r="O154" s="55">
        <v>1.884</v>
      </c>
      <c r="P154" s="36" t="s">
        <v>632</v>
      </c>
      <c r="Q154" s="36" t="s">
        <v>96</v>
      </c>
      <c r="R154" s="69">
        <v>44874</v>
      </c>
      <c r="S154" s="27"/>
      <c r="T154" s="27"/>
      <c r="U154" s="27"/>
      <c r="V154" s="27"/>
      <c r="Y154" s="79"/>
      <c r="Z154" s="219"/>
      <c r="AA154" s="219"/>
      <c r="AB154" s="55"/>
    </row>
    <row r="155" s="3" customFormat="1" ht="33" hidden="1" customHeight="1" spans="1:28">
      <c r="A155" s="202"/>
      <c r="B155" s="36">
        <v>84</v>
      </c>
      <c r="C155" s="37" t="s">
        <v>633</v>
      </c>
      <c r="D155" s="257"/>
      <c r="E155" s="36"/>
      <c r="F155" s="36">
        <v>2</v>
      </c>
      <c r="G155" s="102">
        <v>1.8</v>
      </c>
      <c r="H155" s="102">
        <v>1.62</v>
      </c>
      <c r="I155" s="66" t="s">
        <v>634</v>
      </c>
      <c r="J155" s="69">
        <v>45008</v>
      </c>
      <c r="K155" s="36" t="s">
        <v>635</v>
      </c>
      <c r="L155" s="36">
        <v>20898345</v>
      </c>
      <c r="M155" s="55">
        <v>1.8</v>
      </c>
      <c r="N155" s="125">
        <v>44843</v>
      </c>
      <c r="O155" s="55">
        <v>1.62</v>
      </c>
      <c r="P155" s="36" t="s">
        <v>636</v>
      </c>
      <c r="Q155" s="36" t="s">
        <v>96</v>
      </c>
      <c r="R155" s="69">
        <v>44900</v>
      </c>
      <c r="S155" s="36" t="s">
        <v>637</v>
      </c>
      <c r="T155" s="69">
        <v>44698</v>
      </c>
      <c r="U155" s="36" t="s">
        <v>98</v>
      </c>
      <c r="V155" s="36" t="s">
        <v>99</v>
      </c>
      <c r="Y155" s="79"/>
      <c r="Z155" s="219"/>
      <c r="AA155" s="219"/>
      <c r="AB155" s="55">
        <v>1.8</v>
      </c>
    </row>
    <row r="156" s="3" customFormat="1" ht="24" hidden="1" customHeight="1" spans="1:28">
      <c r="A156" s="202"/>
      <c r="B156" s="19">
        <v>85</v>
      </c>
      <c r="C156" s="103" t="s">
        <v>638</v>
      </c>
      <c r="D156" s="258"/>
      <c r="E156" s="19"/>
      <c r="F156" s="19">
        <v>3</v>
      </c>
      <c r="G156" s="102">
        <v>3.688</v>
      </c>
      <c r="H156" s="102">
        <v>3.688</v>
      </c>
      <c r="I156" s="42" t="s">
        <v>439</v>
      </c>
      <c r="J156" s="43">
        <v>45008</v>
      </c>
      <c r="K156" s="19" t="s">
        <v>639</v>
      </c>
      <c r="L156" s="19">
        <v>28298218</v>
      </c>
      <c r="M156" s="55">
        <v>3.688</v>
      </c>
      <c r="N156" s="125">
        <v>44747</v>
      </c>
      <c r="O156" s="55">
        <v>1.844</v>
      </c>
      <c r="P156" s="36" t="s">
        <v>640</v>
      </c>
      <c r="Q156" s="36" t="s">
        <v>96</v>
      </c>
      <c r="R156" s="69">
        <v>44825</v>
      </c>
      <c r="S156" s="19" t="s">
        <v>641</v>
      </c>
      <c r="T156" s="43">
        <v>44698</v>
      </c>
      <c r="U156" s="19" t="s">
        <v>98</v>
      </c>
      <c r="V156" s="19" t="s">
        <v>99</v>
      </c>
      <c r="Y156" s="79"/>
      <c r="Z156" s="219"/>
      <c r="AA156" s="219"/>
      <c r="AB156" s="55">
        <v>3.688</v>
      </c>
    </row>
    <row r="157" s="3" customFormat="1" ht="24" hidden="1" customHeight="1" spans="1:28">
      <c r="A157" s="202"/>
      <c r="B157" s="27"/>
      <c r="C157" s="215"/>
      <c r="D157" s="76"/>
      <c r="E157" s="27"/>
      <c r="F157" s="27"/>
      <c r="G157" s="102"/>
      <c r="H157" s="102"/>
      <c r="I157" s="51"/>
      <c r="J157" s="52"/>
      <c r="K157" s="27"/>
      <c r="L157" s="27"/>
      <c r="M157" s="55"/>
      <c r="N157" s="125"/>
      <c r="O157" s="55">
        <v>1.844</v>
      </c>
      <c r="P157" s="36" t="s">
        <v>210</v>
      </c>
      <c r="Q157" s="36" t="s">
        <v>96</v>
      </c>
      <c r="R157" s="69">
        <v>44873</v>
      </c>
      <c r="S157" s="27"/>
      <c r="T157" s="27"/>
      <c r="U157" s="27"/>
      <c r="V157" s="27"/>
      <c r="Y157" s="79"/>
      <c r="Z157" s="219"/>
      <c r="AA157" s="219"/>
      <c r="AB157" s="55"/>
    </row>
    <row r="158" s="3" customFormat="1" ht="33" hidden="1" customHeight="1" spans="1:28">
      <c r="A158" s="202"/>
      <c r="B158" s="36">
        <v>86</v>
      </c>
      <c r="C158" s="37" t="s">
        <v>642</v>
      </c>
      <c r="D158" s="257"/>
      <c r="E158" s="36"/>
      <c r="F158" s="36">
        <v>2</v>
      </c>
      <c r="G158" s="102">
        <v>17.9</v>
      </c>
      <c r="H158" s="102">
        <v>16.11</v>
      </c>
      <c r="I158" s="66" t="s">
        <v>643</v>
      </c>
      <c r="J158" s="69">
        <v>45016</v>
      </c>
      <c r="K158" s="36" t="s">
        <v>644</v>
      </c>
      <c r="L158" s="36" t="s">
        <v>645</v>
      </c>
      <c r="M158" s="55">
        <v>17.9</v>
      </c>
      <c r="N158" s="125">
        <v>44931</v>
      </c>
      <c r="O158" s="55">
        <v>16.11</v>
      </c>
      <c r="P158" s="36" t="s">
        <v>561</v>
      </c>
      <c r="Q158" s="36" t="s">
        <v>96</v>
      </c>
      <c r="R158" s="69">
        <v>44727</v>
      </c>
      <c r="S158" s="36" t="s">
        <v>646</v>
      </c>
      <c r="T158" s="69">
        <v>44690</v>
      </c>
      <c r="U158" s="36" t="s">
        <v>98</v>
      </c>
      <c r="V158" s="36" t="s">
        <v>99</v>
      </c>
      <c r="Y158" s="79"/>
      <c r="Z158" s="219"/>
      <c r="AA158" s="219"/>
      <c r="AB158" s="55">
        <v>17.9</v>
      </c>
    </row>
    <row r="159" s="3" customFormat="1" ht="37" hidden="1" customHeight="1" spans="1:28">
      <c r="A159" s="202"/>
      <c r="B159" s="36">
        <v>87</v>
      </c>
      <c r="C159" s="37" t="s">
        <v>647</v>
      </c>
      <c r="D159" s="257"/>
      <c r="E159" s="36"/>
      <c r="F159" s="36">
        <v>2</v>
      </c>
      <c r="G159" s="102">
        <v>203.48312</v>
      </c>
      <c r="H159" s="102">
        <v>189.352656</v>
      </c>
      <c r="I159" s="66" t="s">
        <v>648</v>
      </c>
      <c r="J159" s="36"/>
      <c r="K159" s="36"/>
      <c r="L159" s="36"/>
      <c r="M159" s="55">
        <v>0</v>
      </c>
      <c r="N159" s="125"/>
      <c r="O159" s="55">
        <v>189.3526</v>
      </c>
      <c r="P159" s="36" t="s">
        <v>649</v>
      </c>
      <c r="Q159" s="36" t="s">
        <v>96</v>
      </c>
      <c r="R159" s="69">
        <v>44845</v>
      </c>
      <c r="S159" s="36" t="s">
        <v>650</v>
      </c>
      <c r="T159" s="69">
        <v>44666</v>
      </c>
      <c r="U159" s="36" t="s">
        <v>98</v>
      </c>
      <c r="V159" s="36" t="s">
        <v>99</v>
      </c>
      <c r="Y159" s="79"/>
      <c r="Z159" s="219"/>
      <c r="AA159" s="219"/>
      <c r="AB159" s="55">
        <v>0</v>
      </c>
    </row>
    <row r="160" s="3" customFormat="1" ht="35" hidden="1" customHeight="1" spans="1:28">
      <c r="A160" s="202"/>
      <c r="B160" s="36">
        <v>88</v>
      </c>
      <c r="C160" s="37" t="s">
        <v>651</v>
      </c>
      <c r="D160" s="257"/>
      <c r="E160" s="36"/>
      <c r="F160" s="36">
        <v>10</v>
      </c>
      <c r="G160" s="102">
        <v>3.201</v>
      </c>
      <c r="H160" s="102">
        <v>3.201</v>
      </c>
      <c r="I160" s="66" t="s">
        <v>652</v>
      </c>
      <c r="J160" s="69">
        <v>44925</v>
      </c>
      <c r="K160" s="36" t="s">
        <v>653</v>
      </c>
      <c r="L160" s="36">
        <v>15208338</v>
      </c>
      <c r="M160" s="55">
        <v>3.201</v>
      </c>
      <c r="N160" s="125">
        <v>44777</v>
      </c>
      <c r="O160" s="55">
        <v>3.2</v>
      </c>
      <c r="P160" s="36" t="s">
        <v>654</v>
      </c>
      <c r="Q160" s="36" t="s">
        <v>96</v>
      </c>
      <c r="R160" s="69">
        <v>44874</v>
      </c>
      <c r="S160" s="36" t="s">
        <v>655</v>
      </c>
      <c r="T160" s="69">
        <v>44756</v>
      </c>
      <c r="U160" s="36" t="s">
        <v>98</v>
      </c>
      <c r="V160" s="36" t="s">
        <v>99</v>
      </c>
      <c r="Y160" s="79"/>
      <c r="Z160" s="219"/>
      <c r="AA160" s="219"/>
      <c r="AB160" s="55">
        <v>3.201</v>
      </c>
    </row>
    <row r="161" s="3" customFormat="1" ht="34" hidden="1" customHeight="1" spans="1:28">
      <c r="A161" s="202"/>
      <c r="B161" s="36">
        <v>89</v>
      </c>
      <c r="C161" s="37" t="s">
        <v>656</v>
      </c>
      <c r="D161" s="257"/>
      <c r="E161" s="36"/>
      <c r="F161" s="36">
        <v>3</v>
      </c>
      <c r="G161" s="102">
        <v>33.36</v>
      </c>
      <c r="H161" s="102">
        <v>0</v>
      </c>
      <c r="I161" s="66" t="s">
        <v>331</v>
      </c>
      <c r="J161" s="69">
        <v>45016</v>
      </c>
      <c r="K161" s="36" t="s">
        <v>612</v>
      </c>
      <c r="L161" s="327" t="s">
        <v>657</v>
      </c>
      <c r="M161" s="55">
        <v>33.36</v>
      </c>
      <c r="N161" s="125">
        <v>44994</v>
      </c>
      <c r="O161" s="55"/>
      <c r="P161" s="36"/>
      <c r="Q161" s="36"/>
      <c r="R161" s="36"/>
      <c r="S161" s="36" t="s">
        <v>658</v>
      </c>
      <c r="T161" s="69">
        <v>44756</v>
      </c>
      <c r="U161" s="36" t="s">
        <v>98</v>
      </c>
      <c r="V161" s="36" t="s">
        <v>336</v>
      </c>
      <c r="Y161" s="79"/>
      <c r="Z161" s="219"/>
      <c r="AA161" s="219"/>
      <c r="AB161" s="55">
        <v>33.36</v>
      </c>
    </row>
    <row r="162" s="3" customFormat="1" ht="33" hidden="1" customHeight="1" spans="1:28">
      <c r="A162" s="202"/>
      <c r="B162" s="36">
        <v>90</v>
      </c>
      <c r="C162" s="37" t="s">
        <v>659</v>
      </c>
      <c r="D162" s="257"/>
      <c r="E162" s="36"/>
      <c r="F162" s="36">
        <v>1</v>
      </c>
      <c r="G162" s="102">
        <v>0.9</v>
      </c>
      <c r="H162" s="102">
        <v>0.9</v>
      </c>
      <c r="I162" s="66" t="s">
        <v>660</v>
      </c>
      <c r="J162" s="69">
        <v>45008</v>
      </c>
      <c r="K162" s="36" t="s">
        <v>661</v>
      </c>
      <c r="L162" s="36">
        <v>13735449</v>
      </c>
      <c r="M162" s="55">
        <v>0.9</v>
      </c>
      <c r="N162" s="125">
        <v>44903</v>
      </c>
      <c r="O162" s="55">
        <v>0.9</v>
      </c>
      <c r="P162" s="36" t="s">
        <v>279</v>
      </c>
      <c r="Q162" s="36" t="s">
        <v>96</v>
      </c>
      <c r="R162" s="69">
        <v>44985</v>
      </c>
      <c r="S162" s="36" t="s">
        <v>662</v>
      </c>
      <c r="T162" s="69">
        <v>44895</v>
      </c>
      <c r="U162" s="36" t="s">
        <v>98</v>
      </c>
      <c r="V162" s="36" t="s">
        <v>99</v>
      </c>
      <c r="Y162" s="79"/>
      <c r="Z162" s="219"/>
      <c r="AA162" s="219"/>
      <c r="AB162" s="55">
        <v>0.9</v>
      </c>
    </row>
    <row r="163" s="197" customFormat="1" ht="36" customHeight="1" spans="1:28">
      <c r="A163" s="220"/>
      <c r="B163" s="79">
        <v>91</v>
      </c>
      <c r="C163" s="185" t="s">
        <v>663</v>
      </c>
      <c r="D163" s="261"/>
      <c r="E163" s="79"/>
      <c r="F163" s="79">
        <v>4</v>
      </c>
      <c r="G163" s="193">
        <v>5.76</v>
      </c>
      <c r="H163" s="193">
        <v>0</v>
      </c>
      <c r="I163" s="232" t="s">
        <v>340</v>
      </c>
      <c r="J163" s="79"/>
      <c r="K163" s="79"/>
      <c r="L163" s="79"/>
      <c r="M163" s="196">
        <v>0</v>
      </c>
      <c r="N163" s="132"/>
      <c r="O163" s="196"/>
      <c r="P163" s="79"/>
      <c r="Q163" s="79"/>
      <c r="R163" s="79"/>
      <c r="S163" s="79" t="s">
        <v>664</v>
      </c>
      <c r="T163" s="81"/>
      <c r="U163" s="79"/>
      <c r="V163" s="79"/>
      <c r="Y163" s="79" t="s">
        <v>665</v>
      </c>
      <c r="Z163" s="236"/>
      <c r="AA163" s="236"/>
      <c r="AB163" s="196">
        <v>0</v>
      </c>
    </row>
    <row r="164" s="3" customFormat="1" ht="24" customHeight="1" spans="1:28">
      <c r="A164" s="202"/>
      <c r="B164" s="19">
        <v>92</v>
      </c>
      <c r="C164" s="224" t="s">
        <v>666</v>
      </c>
      <c r="D164" s="258"/>
      <c r="E164" s="19"/>
      <c r="F164" s="19">
        <v>44</v>
      </c>
      <c r="G164" s="102">
        <v>440</v>
      </c>
      <c r="H164" s="193">
        <v>407</v>
      </c>
      <c r="I164" s="42" t="s">
        <v>667</v>
      </c>
      <c r="J164" s="43">
        <v>45008</v>
      </c>
      <c r="K164" s="19" t="s">
        <v>668</v>
      </c>
      <c r="L164" s="19" t="s">
        <v>669</v>
      </c>
      <c r="M164" s="55">
        <v>220</v>
      </c>
      <c r="N164" s="125">
        <v>44958</v>
      </c>
      <c r="O164" s="196">
        <v>220</v>
      </c>
      <c r="P164" s="36" t="s">
        <v>670</v>
      </c>
      <c r="Q164" s="36" t="s">
        <v>102</v>
      </c>
      <c r="R164" s="69">
        <v>45008</v>
      </c>
      <c r="S164" s="19" t="s">
        <v>671</v>
      </c>
      <c r="T164" s="43">
        <v>44708</v>
      </c>
      <c r="U164" s="19" t="s">
        <v>98</v>
      </c>
      <c r="V164" s="19" t="s">
        <v>99</v>
      </c>
      <c r="Y164" s="79" t="s">
        <v>672</v>
      </c>
      <c r="Z164" s="219"/>
      <c r="AA164" s="219"/>
      <c r="AB164" s="55">
        <v>220</v>
      </c>
    </row>
    <row r="165" s="3" customFormat="1" ht="24" customHeight="1" spans="1:28">
      <c r="A165" s="202"/>
      <c r="B165" s="27"/>
      <c r="C165" s="225"/>
      <c r="D165" s="76"/>
      <c r="E165" s="27"/>
      <c r="F165" s="27"/>
      <c r="G165" s="102"/>
      <c r="H165" s="193"/>
      <c r="I165" s="51"/>
      <c r="J165" s="52"/>
      <c r="K165" s="27"/>
      <c r="L165" s="27"/>
      <c r="M165" s="55"/>
      <c r="N165" s="125"/>
      <c r="O165" s="196">
        <v>200</v>
      </c>
      <c r="P165" s="36" t="s">
        <v>673</v>
      </c>
      <c r="Q165" s="36" t="s">
        <v>102</v>
      </c>
      <c r="R165" s="69">
        <v>45044</v>
      </c>
      <c r="S165" s="27"/>
      <c r="T165" s="27"/>
      <c r="U165" s="27"/>
      <c r="V165" s="27"/>
      <c r="Y165" s="79"/>
      <c r="Z165" s="219"/>
      <c r="AA165" s="219"/>
      <c r="AB165" s="55"/>
    </row>
    <row r="166" s="3" customFormat="1" ht="34" hidden="1" customHeight="1" spans="1:28">
      <c r="A166" s="202"/>
      <c r="B166" s="36">
        <v>93</v>
      </c>
      <c r="C166" s="37" t="s">
        <v>504</v>
      </c>
      <c r="D166" s="257"/>
      <c r="E166" s="36"/>
      <c r="F166" s="36">
        <v>6</v>
      </c>
      <c r="G166" s="102">
        <v>1.59</v>
      </c>
      <c r="H166" s="102">
        <v>1.59</v>
      </c>
      <c r="I166" s="66" t="s">
        <v>674</v>
      </c>
      <c r="J166" s="69">
        <v>44925</v>
      </c>
      <c r="K166" s="36" t="s">
        <v>675</v>
      </c>
      <c r="L166" s="36">
        <v>59432059</v>
      </c>
      <c r="M166" s="55">
        <v>1.59</v>
      </c>
      <c r="N166" s="125">
        <v>44778</v>
      </c>
      <c r="O166" s="55">
        <v>1.59</v>
      </c>
      <c r="P166" s="36" t="s">
        <v>676</v>
      </c>
      <c r="Q166" s="36" t="s">
        <v>96</v>
      </c>
      <c r="R166" s="69">
        <v>44957</v>
      </c>
      <c r="S166" s="36" t="s">
        <v>677</v>
      </c>
      <c r="T166" s="69">
        <v>44726</v>
      </c>
      <c r="U166" s="36" t="s">
        <v>98</v>
      </c>
      <c r="V166" s="36" t="s">
        <v>99</v>
      </c>
      <c r="Y166" s="79"/>
      <c r="Z166" s="219"/>
      <c r="AA166" s="219"/>
      <c r="AB166" s="55">
        <v>1.59</v>
      </c>
    </row>
    <row r="167" s="3" customFormat="1" ht="37" hidden="1" customHeight="1" spans="1:28">
      <c r="A167" s="202"/>
      <c r="B167" s="36">
        <v>94</v>
      </c>
      <c r="C167" s="37" t="s">
        <v>504</v>
      </c>
      <c r="D167" s="257"/>
      <c r="E167" s="36"/>
      <c r="F167" s="36">
        <v>8</v>
      </c>
      <c r="G167" s="102">
        <v>1.48</v>
      </c>
      <c r="H167" s="102">
        <v>1.48</v>
      </c>
      <c r="I167" s="66" t="s">
        <v>674</v>
      </c>
      <c r="J167" s="69">
        <v>44925</v>
      </c>
      <c r="K167" s="36" t="s">
        <v>675</v>
      </c>
      <c r="L167" s="36">
        <v>21327388</v>
      </c>
      <c r="M167" s="55">
        <v>1.48</v>
      </c>
      <c r="N167" s="125">
        <v>44859</v>
      </c>
      <c r="O167" s="55">
        <v>1.48</v>
      </c>
      <c r="P167" s="36" t="s">
        <v>678</v>
      </c>
      <c r="Q167" s="36" t="s">
        <v>96</v>
      </c>
      <c r="R167" s="69">
        <v>44957</v>
      </c>
      <c r="S167" s="36" t="s">
        <v>679</v>
      </c>
      <c r="T167" s="69">
        <v>44848</v>
      </c>
      <c r="U167" s="36" t="s">
        <v>98</v>
      </c>
      <c r="V167" s="36" t="s">
        <v>99</v>
      </c>
      <c r="Y167" s="79"/>
      <c r="Z167" s="219"/>
      <c r="AA167" s="219"/>
      <c r="AB167" s="55">
        <v>1.48</v>
      </c>
    </row>
    <row r="168" s="3" customFormat="1" ht="31" hidden="1" customHeight="1" spans="1:28">
      <c r="A168" s="202"/>
      <c r="B168" s="36">
        <v>95</v>
      </c>
      <c r="C168" s="37" t="s">
        <v>432</v>
      </c>
      <c r="D168" s="257"/>
      <c r="E168" s="36"/>
      <c r="F168" s="36">
        <v>10</v>
      </c>
      <c r="G168" s="102">
        <v>7.6</v>
      </c>
      <c r="H168" s="102">
        <v>0</v>
      </c>
      <c r="I168" s="66" t="s">
        <v>680</v>
      </c>
      <c r="J168" s="69">
        <v>45016</v>
      </c>
      <c r="K168" s="36" t="s">
        <v>681</v>
      </c>
      <c r="L168" s="327" t="s">
        <v>682</v>
      </c>
      <c r="M168" s="55">
        <v>7.6</v>
      </c>
      <c r="N168" s="125">
        <v>44970</v>
      </c>
      <c r="O168" s="55"/>
      <c r="P168" s="36"/>
      <c r="Q168" s="36"/>
      <c r="R168" s="36"/>
      <c r="S168" s="36" t="s">
        <v>683</v>
      </c>
      <c r="T168" s="69">
        <v>44880</v>
      </c>
      <c r="U168" s="36" t="s">
        <v>98</v>
      </c>
      <c r="V168" s="36" t="s">
        <v>99</v>
      </c>
      <c r="Y168" s="79"/>
      <c r="Z168" s="219"/>
      <c r="AA168" s="219"/>
      <c r="AB168" s="55">
        <v>7.6</v>
      </c>
    </row>
    <row r="169" s="3" customFormat="1" ht="24" hidden="1" customHeight="1" spans="1:28">
      <c r="A169" s="202"/>
      <c r="B169" s="19">
        <v>96</v>
      </c>
      <c r="C169" s="103" t="s">
        <v>684</v>
      </c>
      <c r="D169" s="258"/>
      <c r="E169" s="19"/>
      <c r="F169" s="19">
        <v>7</v>
      </c>
      <c r="G169" s="102">
        <v>308</v>
      </c>
      <c r="H169" s="102">
        <v>154</v>
      </c>
      <c r="I169" s="42" t="s">
        <v>667</v>
      </c>
      <c r="J169" s="19"/>
      <c r="K169" s="19"/>
      <c r="L169" s="19"/>
      <c r="M169" s="55">
        <v>0</v>
      </c>
      <c r="N169" s="125"/>
      <c r="O169" s="55">
        <v>4</v>
      </c>
      <c r="P169" s="36" t="s">
        <v>685</v>
      </c>
      <c r="Q169" s="36" t="s">
        <v>96</v>
      </c>
      <c r="R169" s="69">
        <v>44957</v>
      </c>
      <c r="S169" s="19" t="s">
        <v>686</v>
      </c>
      <c r="T169" s="43">
        <v>44650</v>
      </c>
      <c r="U169" s="19" t="s">
        <v>98</v>
      </c>
      <c r="V169" s="19" t="s">
        <v>99</v>
      </c>
      <c r="Y169" s="79"/>
      <c r="Z169" s="219"/>
      <c r="AA169" s="219"/>
      <c r="AB169" s="55">
        <v>0</v>
      </c>
    </row>
    <row r="170" s="3" customFormat="1" ht="24" hidden="1" customHeight="1" spans="1:28">
      <c r="A170" s="202"/>
      <c r="B170" s="27"/>
      <c r="C170" s="215"/>
      <c r="D170" s="76"/>
      <c r="E170" s="27"/>
      <c r="F170" s="27"/>
      <c r="G170" s="102"/>
      <c r="H170" s="102"/>
      <c r="I170" s="51"/>
      <c r="J170" s="27"/>
      <c r="K170" s="27"/>
      <c r="L170" s="27"/>
      <c r="M170" s="55"/>
      <c r="N170" s="125"/>
      <c r="O170" s="55">
        <v>150</v>
      </c>
      <c r="P170" s="36" t="s">
        <v>687</v>
      </c>
      <c r="Q170" s="36" t="s">
        <v>102</v>
      </c>
      <c r="R170" s="69">
        <v>44957</v>
      </c>
      <c r="S170" s="27"/>
      <c r="T170" s="27"/>
      <c r="U170" s="27"/>
      <c r="V170" s="27"/>
      <c r="Y170" s="79"/>
      <c r="Z170" s="219"/>
      <c r="AA170" s="219"/>
      <c r="AB170" s="55"/>
    </row>
    <row r="171" s="3" customFormat="1" ht="34" hidden="1" customHeight="1" spans="1:28">
      <c r="A171" s="202"/>
      <c r="B171" s="36">
        <v>97</v>
      </c>
      <c r="C171" s="37" t="s">
        <v>688</v>
      </c>
      <c r="D171" s="257"/>
      <c r="E171" s="36"/>
      <c r="F171" s="36">
        <v>1</v>
      </c>
      <c r="G171" s="102">
        <v>3.09</v>
      </c>
      <c r="H171" s="102">
        <v>3.09</v>
      </c>
      <c r="I171" s="66" t="s">
        <v>689</v>
      </c>
      <c r="J171" s="69">
        <v>44865</v>
      </c>
      <c r="K171" s="36" t="s">
        <v>639</v>
      </c>
      <c r="L171" s="327" t="s">
        <v>690</v>
      </c>
      <c r="M171" s="55">
        <v>3.09</v>
      </c>
      <c r="N171" s="125">
        <v>44787</v>
      </c>
      <c r="O171" s="55">
        <v>3.09</v>
      </c>
      <c r="P171" s="36" t="s">
        <v>691</v>
      </c>
      <c r="Q171" s="36" t="s">
        <v>96</v>
      </c>
      <c r="R171" s="69">
        <v>44957</v>
      </c>
      <c r="S171" s="36" t="s">
        <v>692</v>
      </c>
      <c r="T171" s="69">
        <v>44651</v>
      </c>
      <c r="U171" s="36" t="s">
        <v>98</v>
      </c>
      <c r="V171" s="36" t="s">
        <v>99</v>
      </c>
      <c r="Y171" s="79"/>
      <c r="Z171" s="219"/>
      <c r="AA171" s="219"/>
      <c r="AB171" s="55">
        <v>3.09</v>
      </c>
    </row>
    <row r="172" s="197" customFormat="1" ht="37" customHeight="1" spans="1:29">
      <c r="A172" s="220"/>
      <c r="B172" s="79">
        <v>98</v>
      </c>
      <c r="C172" s="185" t="s">
        <v>693</v>
      </c>
      <c r="D172" s="261"/>
      <c r="E172" s="79"/>
      <c r="F172" s="79">
        <v>12</v>
      </c>
      <c r="G172" s="193">
        <v>16.98</v>
      </c>
      <c r="H172" s="193">
        <v>15.282</v>
      </c>
      <c r="I172" s="232" t="s">
        <v>694</v>
      </c>
      <c r="J172" s="79"/>
      <c r="K172" s="79"/>
      <c r="L172" s="79"/>
      <c r="M172" s="196">
        <v>0</v>
      </c>
      <c r="N172" s="132"/>
      <c r="O172" s="196">
        <v>15.28</v>
      </c>
      <c r="P172" s="79" t="s">
        <v>695</v>
      </c>
      <c r="Q172" s="79" t="s">
        <v>96</v>
      </c>
      <c r="R172" s="81">
        <v>44957</v>
      </c>
      <c r="S172" s="79" t="s">
        <v>696</v>
      </c>
      <c r="T172" s="81">
        <v>44734</v>
      </c>
      <c r="U172" s="79" t="s">
        <v>98</v>
      </c>
      <c r="V172" s="79" t="s">
        <v>99</v>
      </c>
      <c r="Y172" s="79" t="s">
        <v>665</v>
      </c>
      <c r="Z172" s="236"/>
      <c r="AA172" s="236"/>
      <c r="AB172" s="196">
        <v>0</v>
      </c>
      <c r="AC172" s="197" t="s">
        <v>697</v>
      </c>
    </row>
    <row r="173" s="197" customFormat="1" ht="37" customHeight="1" spans="1:28">
      <c r="A173" s="220"/>
      <c r="B173" s="79">
        <v>99</v>
      </c>
      <c r="C173" s="185" t="s">
        <v>698</v>
      </c>
      <c r="D173" s="261"/>
      <c r="E173" s="79"/>
      <c r="F173" s="79">
        <v>1</v>
      </c>
      <c r="G173" s="193">
        <v>4.3</v>
      </c>
      <c r="H173" s="193">
        <v>0</v>
      </c>
      <c r="I173" s="232" t="s">
        <v>699</v>
      </c>
      <c r="J173" s="79"/>
      <c r="K173" s="79"/>
      <c r="L173" s="79"/>
      <c r="M173" s="196">
        <v>0</v>
      </c>
      <c r="N173" s="132"/>
      <c r="O173" s="196"/>
      <c r="P173" s="79"/>
      <c r="Q173" s="79"/>
      <c r="R173" s="79"/>
      <c r="S173" s="79" t="s">
        <v>700</v>
      </c>
      <c r="T173" s="79"/>
      <c r="U173" s="79"/>
      <c r="V173" s="79"/>
      <c r="Y173" s="79" t="s">
        <v>665</v>
      </c>
      <c r="Z173" s="236"/>
      <c r="AA173" s="236"/>
      <c r="AB173" s="196">
        <v>0</v>
      </c>
    </row>
    <row r="174" s="197" customFormat="1" ht="37" customHeight="1" spans="1:28">
      <c r="A174" s="220"/>
      <c r="B174" s="79">
        <v>100</v>
      </c>
      <c r="C174" s="185" t="s">
        <v>701</v>
      </c>
      <c r="D174" s="261"/>
      <c r="E174" s="79"/>
      <c r="F174" s="79">
        <v>11</v>
      </c>
      <c r="G174" s="193">
        <v>54.78</v>
      </c>
      <c r="H174" s="193">
        <v>0</v>
      </c>
      <c r="I174" s="232" t="s">
        <v>699</v>
      </c>
      <c r="J174" s="79"/>
      <c r="K174" s="79"/>
      <c r="L174" s="79"/>
      <c r="M174" s="196">
        <v>0</v>
      </c>
      <c r="N174" s="132"/>
      <c r="O174" s="196"/>
      <c r="P174" s="79"/>
      <c r="Q174" s="79"/>
      <c r="R174" s="79"/>
      <c r="S174" s="79" t="s">
        <v>702</v>
      </c>
      <c r="T174" s="79"/>
      <c r="U174" s="79"/>
      <c r="V174" s="79"/>
      <c r="Y174" s="79" t="s">
        <v>665</v>
      </c>
      <c r="Z174" s="236"/>
      <c r="AA174" s="236"/>
      <c r="AB174" s="196">
        <v>0</v>
      </c>
    </row>
    <row r="175" s="3" customFormat="1" ht="37" hidden="1" customHeight="1" spans="1:28">
      <c r="A175" s="202"/>
      <c r="B175" s="36">
        <v>101</v>
      </c>
      <c r="C175" s="37" t="s">
        <v>703</v>
      </c>
      <c r="D175" s="257"/>
      <c r="E175" s="36"/>
      <c r="F175" s="36">
        <v>1</v>
      </c>
      <c r="G175" s="102">
        <v>0.8015</v>
      </c>
      <c r="H175" s="102">
        <v>0.8015</v>
      </c>
      <c r="I175" s="66" t="s">
        <v>439</v>
      </c>
      <c r="J175" s="195">
        <v>44925</v>
      </c>
      <c r="K175" s="36" t="s">
        <v>704</v>
      </c>
      <c r="L175" s="36">
        <v>17248400</v>
      </c>
      <c r="M175" s="55">
        <v>0.8015</v>
      </c>
      <c r="N175" s="125">
        <v>44876</v>
      </c>
      <c r="O175" s="55">
        <v>0.8</v>
      </c>
      <c r="P175" s="36" t="s">
        <v>639</v>
      </c>
      <c r="Q175" s="36" t="s">
        <v>96</v>
      </c>
      <c r="R175" s="69">
        <v>44985</v>
      </c>
      <c r="S175" s="36" t="s">
        <v>705</v>
      </c>
      <c r="T175" s="69">
        <v>44849</v>
      </c>
      <c r="U175" s="36"/>
      <c r="V175" s="36"/>
      <c r="Y175" s="79"/>
      <c r="Z175" s="219"/>
      <c r="AA175" s="219"/>
      <c r="AB175" s="55">
        <v>0.8015</v>
      </c>
    </row>
    <row r="176" s="3" customFormat="1" ht="24" hidden="1" customHeight="1" spans="1:28">
      <c r="A176" s="202"/>
      <c r="B176" s="19">
        <v>102</v>
      </c>
      <c r="C176" s="103" t="s">
        <v>706</v>
      </c>
      <c r="D176" s="258"/>
      <c r="E176" s="19"/>
      <c r="F176" s="19">
        <v>4</v>
      </c>
      <c r="G176" s="102">
        <v>51</v>
      </c>
      <c r="H176" s="102">
        <v>40.3</v>
      </c>
      <c r="I176" s="42" t="s">
        <v>707</v>
      </c>
      <c r="J176" s="36"/>
      <c r="K176" s="36"/>
      <c r="L176" s="36"/>
      <c r="M176" s="55"/>
      <c r="N176" s="125"/>
      <c r="O176" s="55">
        <v>15.3</v>
      </c>
      <c r="P176" s="36" t="s">
        <v>708</v>
      </c>
      <c r="Q176" s="36" t="s">
        <v>96</v>
      </c>
      <c r="R176" s="69">
        <v>44693</v>
      </c>
      <c r="S176" s="19" t="s">
        <v>709</v>
      </c>
      <c r="T176" s="43">
        <v>44651</v>
      </c>
      <c r="U176" s="19" t="s">
        <v>98</v>
      </c>
      <c r="V176" s="19" t="s">
        <v>99</v>
      </c>
      <c r="Y176" s="79"/>
      <c r="Z176" s="219"/>
      <c r="AA176" s="219"/>
      <c r="AB176" s="55"/>
    </row>
    <row r="177" s="3" customFormat="1" ht="24" hidden="1" customHeight="1" spans="1:28">
      <c r="A177" s="202"/>
      <c r="B177" s="27"/>
      <c r="C177" s="215"/>
      <c r="D177" s="76"/>
      <c r="E177" s="27"/>
      <c r="F177" s="27"/>
      <c r="G177" s="102"/>
      <c r="H177" s="102"/>
      <c r="I177" s="51"/>
      <c r="J177" s="36"/>
      <c r="K177" s="36"/>
      <c r="L177" s="36"/>
      <c r="M177" s="55">
        <v>0</v>
      </c>
      <c r="N177" s="125"/>
      <c r="O177" s="55">
        <v>25</v>
      </c>
      <c r="P177" s="36" t="s">
        <v>710</v>
      </c>
      <c r="Q177" s="36" t="s">
        <v>102</v>
      </c>
      <c r="R177" s="69">
        <v>44957</v>
      </c>
      <c r="S177" s="27"/>
      <c r="T177" s="27"/>
      <c r="U177" s="27"/>
      <c r="V177" s="27"/>
      <c r="Y177" s="79"/>
      <c r="Z177" s="219"/>
      <c r="AA177" s="219"/>
      <c r="AB177" s="55">
        <v>0</v>
      </c>
    </row>
    <row r="178" s="3" customFormat="1" ht="24" hidden="1" customHeight="1" spans="1:28">
      <c r="A178" s="202"/>
      <c r="B178" s="23">
        <v>103</v>
      </c>
      <c r="C178" s="223" t="s">
        <v>711</v>
      </c>
      <c r="D178" s="75"/>
      <c r="E178" s="23"/>
      <c r="F178" s="23">
        <v>4</v>
      </c>
      <c r="G178" s="102">
        <v>51.6</v>
      </c>
      <c r="H178" s="102">
        <v>40.48</v>
      </c>
      <c r="I178" s="48" t="s">
        <v>712</v>
      </c>
      <c r="J178" s="19"/>
      <c r="K178" s="19"/>
      <c r="L178" s="19"/>
      <c r="M178" s="55">
        <v>0</v>
      </c>
      <c r="N178" s="125"/>
      <c r="O178" s="55">
        <v>15.48</v>
      </c>
      <c r="P178" s="36" t="s">
        <v>713</v>
      </c>
      <c r="Q178" s="36" t="s">
        <v>96</v>
      </c>
      <c r="R178" s="69">
        <v>44691</v>
      </c>
      <c r="S178" s="23" t="s">
        <v>714</v>
      </c>
      <c r="T178" s="49">
        <v>44651</v>
      </c>
      <c r="U178" s="23" t="s">
        <v>98</v>
      </c>
      <c r="V178" s="23" t="s">
        <v>99</v>
      </c>
      <c r="Y178" s="79"/>
      <c r="Z178" s="219"/>
      <c r="AA178" s="219"/>
      <c r="AB178" s="55">
        <v>0</v>
      </c>
    </row>
    <row r="179" s="3" customFormat="1" ht="24" hidden="1" customHeight="1" spans="1:28">
      <c r="A179" s="202"/>
      <c r="B179" s="27"/>
      <c r="C179" s="215"/>
      <c r="D179" s="76"/>
      <c r="E179" s="27"/>
      <c r="F179" s="27"/>
      <c r="G179" s="102"/>
      <c r="H179" s="102"/>
      <c r="I179" s="51"/>
      <c r="J179" s="27"/>
      <c r="K179" s="27"/>
      <c r="L179" s="27"/>
      <c r="M179" s="55"/>
      <c r="N179" s="125"/>
      <c r="O179" s="55">
        <v>25</v>
      </c>
      <c r="P179" s="36" t="s">
        <v>715</v>
      </c>
      <c r="Q179" s="36" t="s">
        <v>102</v>
      </c>
      <c r="R179" s="69">
        <v>44957</v>
      </c>
      <c r="S179" s="27"/>
      <c r="T179" s="27"/>
      <c r="U179" s="27"/>
      <c r="V179" s="27"/>
      <c r="Y179" s="79"/>
      <c r="Z179" s="219"/>
      <c r="AA179" s="219"/>
      <c r="AB179" s="55"/>
    </row>
    <row r="180" s="3" customFormat="1" ht="34" hidden="1" customHeight="1" spans="1:28">
      <c r="A180" s="202"/>
      <c r="B180" s="36">
        <v>104</v>
      </c>
      <c r="C180" s="37" t="s">
        <v>716</v>
      </c>
      <c r="D180" s="257"/>
      <c r="E180" s="36"/>
      <c r="F180" s="36">
        <v>6</v>
      </c>
      <c r="G180" s="102">
        <v>16.8</v>
      </c>
      <c r="H180" s="102">
        <v>16.8</v>
      </c>
      <c r="I180" s="66" t="s">
        <v>284</v>
      </c>
      <c r="J180" s="36"/>
      <c r="K180" s="36"/>
      <c r="L180" s="36"/>
      <c r="M180" s="55">
        <v>0</v>
      </c>
      <c r="N180" s="125"/>
      <c r="O180" s="55">
        <v>16.8</v>
      </c>
      <c r="P180" s="36" t="s">
        <v>717</v>
      </c>
      <c r="Q180" s="36" t="s">
        <v>96</v>
      </c>
      <c r="R180" s="69">
        <v>44691</v>
      </c>
      <c r="S180" s="36" t="s">
        <v>718</v>
      </c>
      <c r="T180" s="69">
        <v>44650</v>
      </c>
      <c r="U180" s="36" t="s">
        <v>98</v>
      </c>
      <c r="V180" s="36" t="s">
        <v>99</v>
      </c>
      <c r="Y180" s="79"/>
      <c r="Z180" s="219"/>
      <c r="AA180" s="219"/>
      <c r="AB180" s="55">
        <v>0</v>
      </c>
    </row>
    <row r="181" s="3" customFormat="1" ht="24" hidden="1" customHeight="1" spans="1:28">
      <c r="A181" s="202"/>
      <c r="B181" s="19">
        <v>105</v>
      </c>
      <c r="C181" s="103" t="s">
        <v>719</v>
      </c>
      <c r="D181" s="258"/>
      <c r="E181" s="19"/>
      <c r="F181" s="19">
        <v>80</v>
      </c>
      <c r="G181" s="102">
        <v>520</v>
      </c>
      <c r="H181" s="102">
        <v>156</v>
      </c>
      <c r="I181" s="42" t="s">
        <v>707</v>
      </c>
      <c r="J181" s="19"/>
      <c r="K181" s="19"/>
      <c r="L181" s="19"/>
      <c r="M181" s="55">
        <v>0</v>
      </c>
      <c r="N181" s="125"/>
      <c r="O181" s="55">
        <v>66</v>
      </c>
      <c r="P181" s="36" t="s">
        <v>720</v>
      </c>
      <c r="Q181" s="36" t="s">
        <v>96</v>
      </c>
      <c r="R181" s="69">
        <v>44693</v>
      </c>
      <c r="S181" s="19" t="s">
        <v>721</v>
      </c>
      <c r="T181" s="43">
        <v>44659</v>
      </c>
      <c r="U181" s="19" t="s">
        <v>98</v>
      </c>
      <c r="V181" s="19" t="s">
        <v>99</v>
      </c>
      <c r="Y181" s="79"/>
      <c r="Z181" s="219"/>
      <c r="AA181" s="219"/>
      <c r="AB181" s="55">
        <v>0</v>
      </c>
    </row>
    <row r="182" s="3" customFormat="1" ht="24" hidden="1" customHeight="1" spans="1:28">
      <c r="A182" s="202"/>
      <c r="B182" s="27"/>
      <c r="C182" s="215"/>
      <c r="D182" s="76"/>
      <c r="E182" s="27"/>
      <c r="F182" s="27"/>
      <c r="G182" s="102"/>
      <c r="H182" s="102"/>
      <c r="I182" s="51"/>
      <c r="J182" s="27"/>
      <c r="K182" s="27"/>
      <c r="L182" s="27"/>
      <c r="M182" s="55"/>
      <c r="N182" s="125"/>
      <c r="O182" s="55">
        <v>90</v>
      </c>
      <c r="P182" s="36" t="s">
        <v>722</v>
      </c>
      <c r="Q182" s="36" t="s">
        <v>102</v>
      </c>
      <c r="R182" s="69">
        <v>44711</v>
      </c>
      <c r="S182" s="27"/>
      <c r="T182" s="27"/>
      <c r="U182" s="27"/>
      <c r="V182" s="27"/>
      <c r="Y182" s="79"/>
      <c r="Z182" s="219"/>
      <c r="AA182" s="219"/>
      <c r="AB182" s="55"/>
    </row>
    <row r="183" s="3" customFormat="1" ht="24" hidden="1" customHeight="1" spans="1:28">
      <c r="A183" s="202"/>
      <c r="B183" s="23">
        <v>106</v>
      </c>
      <c r="C183" s="223" t="s">
        <v>723</v>
      </c>
      <c r="D183" s="75"/>
      <c r="E183" s="23"/>
      <c r="F183" s="23">
        <v>60</v>
      </c>
      <c r="G183" s="102">
        <v>420</v>
      </c>
      <c r="H183" s="102">
        <v>126</v>
      </c>
      <c r="I183" s="48" t="s">
        <v>712</v>
      </c>
      <c r="J183" s="23"/>
      <c r="K183" s="23"/>
      <c r="L183" s="23"/>
      <c r="M183" s="55">
        <v>0</v>
      </c>
      <c r="N183" s="125"/>
      <c r="O183" s="55">
        <v>56</v>
      </c>
      <c r="P183" s="36" t="s">
        <v>724</v>
      </c>
      <c r="Q183" s="36" t="s">
        <v>96</v>
      </c>
      <c r="R183" s="69">
        <v>44691</v>
      </c>
      <c r="S183" s="23" t="s">
        <v>725</v>
      </c>
      <c r="T183" s="49">
        <v>44659</v>
      </c>
      <c r="U183" s="23" t="s">
        <v>98</v>
      </c>
      <c r="V183" s="23" t="s">
        <v>99</v>
      </c>
      <c r="Y183" s="79"/>
      <c r="Z183" s="219"/>
      <c r="AA183" s="219"/>
      <c r="AB183" s="55">
        <v>0</v>
      </c>
    </row>
    <row r="184" s="3" customFormat="1" ht="24" hidden="1" customHeight="1" spans="1:28">
      <c r="A184" s="202"/>
      <c r="B184" s="27"/>
      <c r="C184" s="215"/>
      <c r="D184" s="76"/>
      <c r="E184" s="27"/>
      <c r="F184" s="27"/>
      <c r="G184" s="102"/>
      <c r="H184" s="102"/>
      <c r="I184" s="51"/>
      <c r="J184" s="27"/>
      <c r="K184" s="27"/>
      <c r="L184" s="27"/>
      <c r="M184" s="55"/>
      <c r="N184" s="125"/>
      <c r="O184" s="55">
        <v>70</v>
      </c>
      <c r="P184" s="36" t="s">
        <v>726</v>
      </c>
      <c r="Q184" s="36" t="s">
        <v>102</v>
      </c>
      <c r="R184" s="69">
        <v>44711</v>
      </c>
      <c r="S184" s="27"/>
      <c r="T184" s="27"/>
      <c r="U184" s="27"/>
      <c r="V184" s="27"/>
      <c r="Y184" s="79"/>
      <c r="Z184" s="219"/>
      <c r="AA184" s="219"/>
      <c r="AB184" s="55"/>
    </row>
    <row r="185" s="3" customFormat="1" ht="34" hidden="1" customHeight="1" spans="1:28">
      <c r="A185" s="202"/>
      <c r="B185" s="36">
        <v>107</v>
      </c>
      <c r="C185" s="37" t="s">
        <v>727</v>
      </c>
      <c r="D185" s="257"/>
      <c r="E185" s="36"/>
      <c r="F185" s="36">
        <v>1</v>
      </c>
      <c r="G185" s="102">
        <v>49</v>
      </c>
      <c r="H185" s="102">
        <v>14.7</v>
      </c>
      <c r="I185" s="66" t="s">
        <v>728</v>
      </c>
      <c r="J185" s="36"/>
      <c r="K185" s="36"/>
      <c r="L185" s="36"/>
      <c r="M185" s="55">
        <v>0</v>
      </c>
      <c r="N185" s="125"/>
      <c r="O185" s="55">
        <v>14.7</v>
      </c>
      <c r="P185" s="36" t="s">
        <v>724</v>
      </c>
      <c r="Q185" s="36" t="s">
        <v>96</v>
      </c>
      <c r="R185" s="235">
        <v>44897</v>
      </c>
      <c r="S185" s="36" t="s">
        <v>729</v>
      </c>
      <c r="T185" s="36" t="s">
        <v>730</v>
      </c>
      <c r="U185" s="36"/>
      <c r="V185" s="36"/>
      <c r="Y185" s="79"/>
      <c r="Z185" s="219"/>
      <c r="AA185" s="219"/>
      <c r="AB185" s="55">
        <v>0</v>
      </c>
    </row>
    <row r="186" s="3" customFormat="1" ht="37" hidden="1" customHeight="1" spans="1:28">
      <c r="A186" s="202"/>
      <c r="B186" s="36">
        <v>108</v>
      </c>
      <c r="C186" s="37" t="s">
        <v>731</v>
      </c>
      <c r="D186" s="257"/>
      <c r="E186" s="36"/>
      <c r="F186" s="36">
        <v>10</v>
      </c>
      <c r="G186" s="102">
        <v>134.8</v>
      </c>
      <c r="H186" s="102">
        <v>40.44</v>
      </c>
      <c r="I186" s="66" t="s">
        <v>712</v>
      </c>
      <c r="J186" s="36"/>
      <c r="K186" s="36"/>
      <c r="L186" s="36"/>
      <c r="M186" s="55">
        <v>0</v>
      </c>
      <c r="N186" s="125"/>
      <c r="O186" s="55">
        <v>40.44</v>
      </c>
      <c r="P186" s="36" t="s">
        <v>732</v>
      </c>
      <c r="Q186" s="36" t="s">
        <v>96</v>
      </c>
      <c r="R186" s="69">
        <v>44900</v>
      </c>
      <c r="S186" s="36" t="s">
        <v>733</v>
      </c>
      <c r="T186" s="69">
        <v>44869</v>
      </c>
      <c r="U186" s="36" t="s">
        <v>98</v>
      </c>
      <c r="V186" s="36" t="s">
        <v>99</v>
      </c>
      <c r="Y186" s="79"/>
      <c r="Z186" s="219"/>
      <c r="AA186" s="219"/>
      <c r="AB186" s="55">
        <v>0</v>
      </c>
    </row>
    <row r="187" s="3" customFormat="1" ht="36" hidden="1" customHeight="1" spans="1:28">
      <c r="A187" s="202"/>
      <c r="B187" s="36">
        <v>109</v>
      </c>
      <c r="C187" s="37" t="s">
        <v>734</v>
      </c>
      <c r="D187" s="257"/>
      <c r="E187" s="36"/>
      <c r="F187" s="36">
        <v>9</v>
      </c>
      <c r="G187" s="102">
        <v>89.3</v>
      </c>
      <c r="H187" s="102">
        <v>26.79</v>
      </c>
      <c r="I187" s="66" t="s">
        <v>712</v>
      </c>
      <c r="J187" s="36"/>
      <c r="K187" s="36"/>
      <c r="L187" s="36"/>
      <c r="M187" s="55">
        <v>0</v>
      </c>
      <c r="N187" s="125"/>
      <c r="O187" s="55">
        <v>26.79</v>
      </c>
      <c r="P187" s="36" t="s">
        <v>181</v>
      </c>
      <c r="Q187" s="36" t="s">
        <v>102</v>
      </c>
      <c r="R187" s="69">
        <v>44902</v>
      </c>
      <c r="S187" s="36" t="s">
        <v>735</v>
      </c>
      <c r="T187" s="69">
        <v>44869</v>
      </c>
      <c r="U187" s="36" t="s">
        <v>98</v>
      </c>
      <c r="V187" s="36" t="s">
        <v>99</v>
      </c>
      <c r="Y187" s="79"/>
      <c r="Z187" s="219"/>
      <c r="AA187" s="219"/>
      <c r="AB187" s="55">
        <v>0</v>
      </c>
    </row>
    <row r="188" s="3" customFormat="1" ht="35" hidden="1" customHeight="1" spans="1:28">
      <c r="A188" s="202"/>
      <c r="B188" s="36">
        <v>110</v>
      </c>
      <c r="C188" s="37" t="s">
        <v>736</v>
      </c>
      <c r="D188" s="257"/>
      <c r="E188" s="36"/>
      <c r="F188" s="36">
        <v>4</v>
      </c>
      <c r="G188" s="102">
        <v>48.4</v>
      </c>
      <c r="H188" s="102">
        <v>14.52</v>
      </c>
      <c r="I188" s="66" t="s">
        <v>707</v>
      </c>
      <c r="J188" s="36" t="s">
        <v>531</v>
      </c>
      <c r="K188" s="36"/>
      <c r="L188" s="36"/>
      <c r="M188" s="55">
        <v>0</v>
      </c>
      <c r="N188" s="125"/>
      <c r="O188" s="55">
        <v>14.52</v>
      </c>
      <c r="P188" s="36" t="s">
        <v>737</v>
      </c>
      <c r="Q188" s="36" t="s">
        <v>102</v>
      </c>
      <c r="R188" s="69">
        <v>44904</v>
      </c>
      <c r="S188" s="36" t="s">
        <v>738</v>
      </c>
      <c r="T188" s="136">
        <v>44869</v>
      </c>
      <c r="U188" s="19" t="s">
        <v>98</v>
      </c>
      <c r="V188" s="19" t="s">
        <v>99</v>
      </c>
      <c r="Y188" s="79"/>
      <c r="Z188" s="219"/>
      <c r="AA188" s="219"/>
      <c r="AB188" s="55">
        <v>0</v>
      </c>
    </row>
    <row r="189" s="3" customFormat="1" ht="37" hidden="1" customHeight="1" spans="1:28">
      <c r="A189" s="202"/>
      <c r="B189" s="36">
        <v>111</v>
      </c>
      <c r="C189" s="37" t="s">
        <v>739</v>
      </c>
      <c r="D189" s="257"/>
      <c r="E189" s="36"/>
      <c r="F189" s="36">
        <v>6</v>
      </c>
      <c r="G189" s="102">
        <v>39</v>
      </c>
      <c r="H189" s="102">
        <v>11.7</v>
      </c>
      <c r="I189" s="66" t="s">
        <v>707</v>
      </c>
      <c r="J189" s="36"/>
      <c r="K189" s="36"/>
      <c r="L189" s="36"/>
      <c r="M189" s="55">
        <v>0</v>
      </c>
      <c r="N189" s="125"/>
      <c r="O189" s="55">
        <v>11.7</v>
      </c>
      <c r="P189" s="36" t="s">
        <v>740</v>
      </c>
      <c r="Q189" s="36" t="s">
        <v>96</v>
      </c>
      <c r="R189" s="69">
        <v>44900</v>
      </c>
      <c r="S189" s="36" t="s">
        <v>741</v>
      </c>
      <c r="T189" s="148">
        <v>44869</v>
      </c>
      <c r="U189" s="19" t="s">
        <v>98</v>
      </c>
      <c r="V189" s="19" t="s">
        <v>99</v>
      </c>
      <c r="Y189" s="79"/>
      <c r="Z189" s="219"/>
      <c r="AA189" s="219"/>
      <c r="AB189" s="55">
        <v>0</v>
      </c>
    </row>
    <row r="190" s="3" customFormat="1" ht="35" hidden="1" customHeight="1" spans="1:28">
      <c r="A190" s="202"/>
      <c r="B190" s="36">
        <v>112</v>
      </c>
      <c r="C190" s="37" t="s">
        <v>742</v>
      </c>
      <c r="D190" s="257"/>
      <c r="E190" s="36"/>
      <c r="F190" s="36">
        <v>1</v>
      </c>
      <c r="G190" s="102">
        <v>63</v>
      </c>
      <c r="H190" s="102">
        <v>18.9</v>
      </c>
      <c r="I190" s="66" t="s">
        <v>743</v>
      </c>
      <c r="J190" s="36"/>
      <c r="K190" s="36"/>
      <c r="L190" s="36"/>
      <c r="M190" s="55">
        <v>0</v>
      </c>
      <c r="N190" s="125"/>
      <c r="O190" s="55">
        <v>18.9</v>
      </c>
      <c r="P190" s="233" t="s">
        <v>744</v>
      </c>
      <c r="Q190" s="36" t="s">
        <v>96</v>
      </c>
      <c r="R190" s="235">
        <v>44898</v>
      </c>
      <c r="S190" s="36" t="s">
        <v>745</v>
      </c>
      <c r="T190" s="69">
        <v>44924</v>
      </c>
      <c r="U190" s="19" t="s">
        <v>98</v>
      </c>
      <c r="V190" s="19" t="s">
        <v>99</v>
      </c>
      <c r="Y190" s="79"/>
      <c r="Z190" s="219"/>
      <c r="AA190" s="219"/>
      <c r="AB190" s="55">
        <v>0</v>
      </c>
    </row>
    <row r="191" s="3" customFormat="1" ht="35" hidden="1" customHeight="1" spans="1:28">
      <c r="A191" s="202"/>
      <c r="B191" s="36">
        <v>113</v>
      </c>
      <c r="C191" s="37" t="s">
        <v>746</v>
      </c>
      <c r="D191" s="257"/>
      <c r="E191" s="36"/>
      <c r="F191" s="36">
        <v>3</v>
      </c>
      <c r="G191" s="102">
        <v>2.68</v>
      </c>
      <c r="H191" s="102">
        <v>2.68</v>
      </c>
      <c r="I191" s="66" t="s">
        <v>747</v>
      </c>
      <c r="J191" s="36"/>
      <c r="K191" s="36"/>
      <c r="L191" s="36"/>
      <c r="M191" s="55">
        <v>0</v>
      </c>
      <c r="N191" s="125"/>
      <c r="O191" s="55">
        <v>2.68</v>
      </c>
      <c r="P191" s="36" t="s">
        <v>748</v>
      </c>
      <c r="Q191" s="36" t="s">
        <v>96</v>
      </c>
      <c r="R191" s="69">
        <v>44925</v>
      </c>
      <c r="S191" s="36" t="s">
        <v>749</v>
      </c>
      <c r="T191" s="69">
        <v>44924</v>
      </c>
      <c r="U191" s="19" t="s">
        <v>98</v>
      </c>
      <c r="V191" s="19" t="s">
        <v>99</v>
      </c>
      <c r="Y191" s="79"/>
      <c r="Z191" s="219"/>
      <c r="AA191" s="219"/>
      <c r="AB191" s="55">
        <v>0</v>
      </c>
    </row>
    <row r="192" s="3" customFormat="1" ht="24" hidden="1" customHeight="1" spans="1:28">
      <c r="A192" s="202"/>
      <c r="B192" s="36">
        <v>114</v>
      </c>
      <c r="C192" s="37" t="s">
        <v>750</v>
      </c>
      <c r="D192" s="257"/>
      <c r="E192" s="36"/>
      <c r="F192" s="36">
        <v>3</v>
      </c>
      <c r="G192" s="102">
        <v>3.2</v>
      </c>
      <c r="H192" s="102">
        <v>3.2</v>
      </c>
      <c r="I192" s="66" t="s">
        <v>751</v>
      </c>
      <c r="J192" s="69">
        <v>45008</v>
      </c>
      <c r="K192" s="36" t="s">
        <v>752</v>
      </c>
      <c r="L192" s="36" t="s">
        <v>753</v>
      </c>
      <c r="M192" s="55">
        <v>3.2</v>
      </c>
      <c r="N192" s="125">
        <v>44930</v>
      </c>
      <c r="O192" s="55">
        <v>3.2</v>
      </c>
      <c r="P192" s="36" t="s">
        <v>754</v>
      </c>
      <c r="Q192" s="36" t="s">
        <v>96</v>
      </c>
      <c r="R192" s="69">
        <v>44925</v>
      </c>
      <c r="S192" s="36" t="s">
        <v>755</v>
      </c>
      <c r="T192" s="69">
        <v>44924</v>
      </c>
      <c r="U192" s="36" t="s">
        <v>98</v>
      </c>
      <c r="V192" s="36" t="s">
        <v>99</v>
      </c>
      <c r="Y192" s="79"/>
      <c r="Z192" s="219"/>
      <c r="AA192" s="219"/>
      <c r="AB192" s="55">
        <v>3.2</v>
      </c>
    </row>
    <row r="193" s="197" customFormat="1" ht="37" customHeight="1" spans="1:28">
      <c r="A193" s="220"/>
      <c r="B193" s="79">
        <v>115</v>
      </c>
      <c r="C193" s="185" t="s">
        <v>756</v>
      </c>
      <c r="D193" s="261"/>
      <c r="E193" s="79"/>
      <c r="F193" s="79">
        <v>3</v>
      </c>
      <c r="G193" s="193">
        <v>3.27</v>
      </c>
      <c r="H193" s="193">
        <v>0</v>
      </c>
      <c r="I193" s="232" t="s">
        <v>757</v>
      </c>
      <c r="J193" s="79"/>
      <c r="K193" s="79"/>
      <c r="L193" s="79"/>
      <c r="M193" s="196">
        <v>0</v>
      </c>
      <c r="N193" s="132"/>
      <c r="O193" s="196"/>
      <c r="P193" s="79"/>
      <c r="Q193" s="79"/>
      <c r="R193" s="79"/>
      <c r="S193" s="79" t="s">
        <v>758</v>
      </c>
      <c r="T193" s="79"/>
      <c r="U193" s="79"/>
      <c r="V193" s="79"/>
      <c r="Y193" s="79" t="s">
        <v>665</v>
      </c>
      <c r="Z193" s="236"/>
      <c r="AA193" s="236"/>
      <c r="AB193" s="196">
        <v>0</v>
      </c>
    </row>
    <row r="194" s="3" customFormat="1" ht="33" hidden="1" customHeight="1" spans="1:28">
      <c r="A194" s="202"/>
      <c r="B194" s="36">
        <v>116</v>
      </c>
      <c r="C194" s="37" t="s">
        <v>759</v>
      </c>
      <c r="D194" s="257"/>
      <c r="E194" s="36"/>
      <c r="F194" s="36">
        <v>8</v>
      </c>
      <c r="G194" s="102">
        <v>20.2554</v>
      </c>
      <c r="H194" s="102">
        <v>15</v>
      </c>
      <c r="I194" s="66" t="s">
        <v>707</v>
      </c>
      <c r="J194" s="36"/>
      <c r="K194" s="36"/>
      <c r="L194" s="36"/>
      <c r="M194" s="55">
        <v>0</v>
      </c>
      <c r="N194" s="125"/>
      <c r="O194" s="55">
        <v>15</v>
      </c>
      <c r="P194" s="36" t="s">
        <v>181</v>
      </c>
      <c r="Q194" s="36" t="s">
        <v>102</v>
      </c>
      <c r="R194" s="69">
        <v>44957</v>
      </c>
      <c r="S194" s="36" t="s">
        <v>760</v>
      </c>
      <c r="T194" s="69">
        <v>44825</v>
      </c>
      <c r="U194" s="19" t="s">
        <v>98</v>
      </c>
      <c r="V194" s="19" t="s">
        <v>99</v>
      </c>
      <c r="Y194" s="79"/>
      <c r="Z194" s="219"/>
      <c r="AA194" s="219"/>
      <c r="AB194" s="55">
        <v>0</v>
      </c>
    </row>
    <row r="195" s="197" customFormat="1" ht="33" customHeight="1" spans="1:28">
      <c r="A195" s="220"/>
      <c r="B195" s="79">
        <v>117</v>
      </c>
      <c r="C195" s="185" t="s">
        <v>759</v>
      </c>
      <c r="D195" s="261"/>
      <c r="E195" s="79"/>
      <c r="F195" s="79">
        <v>1</v>
      </c>
      <c r="G195" s="193">
        <v>6.36</v>
      </c>
      <c r="H195" s="193">
        <v>0</v>
      </c>
      <c r="I195" s="232" t="s">
        <v>707</v>
      </c>
      <c r="J195" s="79"/>
      <c r="K195" s="79"/>
      <c r="L195" s="79"/>
      <c r="M195" s="196">
        <v>0</v>
      </c>
      <c r="N195" s="132"/>
      <c r="O195" s="196"/>
      <c r="P195" s="79"/>
      <c r="Q195" s="79"/>
      <c r="R195" s="79"/>
      <c r="S195" s="79" t="s">
        <v>761</v>
      </c>
      <c r="T195" s="79"/>
      <c r="U195" s="79"/>
      <c r="V195" s="79"/>
      <c r="Y195" s="79" t="s">
        <v>665</v>
      </c>
      <c r="Z195" s="236"/>
      <c r="AA195" s="236"/>
      <c r="AB195" s="196">
        <v>0</v>
      </c>
    </row>
    <row r="196" s="3" customFormat="1" ht="33" hidden="1" customHeight="1" spans="1:28">
      <c r="A196" s="202"/>
      <c r="B196" s="36">
        <v>118</v>
      </c>
      <c r="C196" s="37" t="s">
        <v>762</v>
      </c>
      <c r="D196" s="257"/>
      <c r="E196" s="36"/>
      <c r="F196" s="36">
        <v>4</v>
      </c>
      <c r="G196" s="102">
        <v>1.78</v>
      </c>
      <c r="H196" s="102">
        <v>1.78</v>
      </c>
      <c r="I196" s="66" t="s">
        <v>763</v>
      </c>
      <c r="J196" s="36"/>
      <c r="K196" s="36"/>
      <c r="L196" s="36"/>
      <c r="M196" s="55">
        <v>0</v>
      </c>
      <c r="N196" s="125"/>
      <c r="O196" s="55">
        <v>1.78</v>
      </c>
      <c r="P196" s="36" t="s">
        <v>636</v>
      </c>
      <c r="Q196" s="36" t="s">
        <v>96</v>
      </c>
      <c r="R196" s="69">
        <v>44825</v>
      </c>
      <c r="S196" s="36" t="s">
        <v>764</v>
      </c>
      <c r="T196" s="69">
        <v>44651</v>
      </c>
      <c r="U196" s="36" t="s">
        <v>98</v>
      </c>
      <c r="V196" s="36" t="s">
        <v>99</v>
      </c>
      <c r="Y196" s="79"/>
      <c r="Z196" s="219"/>
      <c r="AA196" s="219"/>
      <c r="AB196" s="55">
        <v>0</v>
      </c>
    </row>
    <row r="197" s="3" customFormat="1" ht="30" hidden="1" customHeight="1" spans="1:28">
      <c r="A197" s="202"/>
      <c r="B197" s="36">
        <v>119</v>
      </c>
      <c r="C197" s="37" t="s">
        <v>762</v>
      </c>
      <c r="D197" s="257"/>
      <c r="E197" s="36"/>
      <c r="F197" s="36">
        <v>6</v>
      </c>
      <c r="G197" s="102">
        <v>2.67</v>
      </c>
      <c r="H197" s="102">
        <v>2.67</v>
      </c>
      <c r="I197" s="66" t="s">
        <v>763</v>
      </c>
      <c r="J197" s="36"/>
      <c r="K197" s="36"/>
      <c r="L197" s="36"/>
      <c r="M197" s="55">
        <v>0</v>
      </c>
      <c r="N197" s="125"/>
      <c r="O197" s="55">
        <v>2.67</v>
      </c>
      <c r="P197" s="36" t="s">
        <v>765</v>
      </c>
      <c r="Q197" s="36" t="s">
        <v>96</v>
      </c>
      <c r="R197" s="69">
        <v>44825</v>
      </c>
      <c r="S197" s="36" t="s">
        <v>766</v>
      </c>
      <c r="T197" s="69">
        <v>44719</v>
      </c>
      <c r="U197" s="36" t="s">
        <v>98</v>
      </c>
      <c r="V197" s="36" t="s">
        <v>99</v>
      </c>
      <c r="Y197" s="79"/>
      <c r="Z197" s="219"/>
      <c r="AA197" s="219"/>
      <c r="AB197" s="55">
        <v>0</v>
      </c>
    </row>
    <row r="198" s="3" customFormat="1" ht="31" hidden="1" customHeight="1" spans="1:28">
      <c r="A198" s="202"/>
      <c r="B198" s="36">
        <v>120</v>
      </c>
      <c r="C198" s="37" t="s">
        <v>762</v>
      </c>
      <c r="D198" s="257"/>
      <c r="E198" s="36"/>
      <c r="F198" s="36">
        <v>7</v>
      </c>
      <c r="G198" s="102">
        <v>3.115</v>
      </c>
      <c r="H198" s="102">
        <v>3.115</v>
      </c>
      <c r="I198" s="66" t="s">
        <v>763</v>
      </c>
      <c r="J198" s="36"/>
      <c r="K198" s="36"/>
      <c r="L198" s="36"/>
      <c r="M198" s="55">
        <v>0</v>
      </c>
      <c r="N198" s="125"/>
      <c r="O198" s="55">
        <v>3.12</v>
      </c>
      <c r="P198" s="36" t="s">
        <v>724</v>
      </c>
      <c r="Q198" s="36" t="s">
        <v>96</v>
      </c>
      <c r="R198" s="69">
        <v>44825</v>
      </c>
      <c r="S198" s="36" t="s">
        <v>767</v>
      </c>
      <c r="T198" s="69">
        <v>44725</v>
      </c>
      <c r="U198" s="36" t="s">
        <v>98</v>
      </c>
      <c r="V198" s="36" t="s">
        <v>99</v>
      </c>
      <c r="Y198" s="79"/>
      <c r="Z198" s="219"/>
      <c r="AA198" s="219"/>
      <c r="AB198" s="55">
        <v>0</v>
      </c>
    </row>
    <row r="199" s="3" customFormat="1" ht="34" hidden="1" customHeight="1" spans="1:28">
      <c r="A199" s="202"/>
      <c r="B199" s="36">
        <v>121</v>
      </c>
      <c r="C199" s="37" t="s">
        <v>768</v>
      </c>
      <c r="D199" s="257"/>
      <c r="E199" s="36"/>
      <c r="F199" s="36">
        <v>22</v>
      </c>
      <c r="G199" s="102">
        <v>9.809</v>
      </c>
      <c r="H199" s="102">
        <v>9.809</v>
      </c>
      <c r="I199" s="66" t="s">
        <v>763</v>
      </c>
      <c r="J199" s="69">
        <v>44865</v>
      </c>
      <c r="K199" s="36" t="s">
        <v>769</v>
      </c>
      <c r="L199" s="327" t="s">
        <v>770</v>
      </c>
      <c r="M199" s="55">
        <v>9.809</v>
      </c>
      <c r="N199" s="125">
        <v>44685</v>
      </c>
      <c r="O199" s="55">
        <v>9.81</v>
      </c>
      <c r="P199" s="36" t="s">
        <v>771</v>
      </c>
      <c r="Q199" s="36" t="s">
        <v>96</v>
      </c>
      <c r="R199" s="69">
        <v>44711</v>
      </c>
      <c r="S199" s="36" t="s">
        <v>772</v>
      </c>
      <c r="T199" s="69">
        <v>44651</v>
      </c>
      <c r="U199" s="36" t="s">
        <v>98</v>
      </c>
      <c r="V199" s="36" t="s">
        <v>99</v>
      </c>
      <c r="Y199" s="79"/>
      <c r="Z199" s="219"/>
      <c r="AA199" s="219"/>
      <c r="AB199" s="55">
        <v>9.809</v>
      </c>
    </row>
    <row r="200" s="3" customFormat="1" ht="24" hidden="1" customHeight="1" spans="1:28">
      <c r="A200" s="202"/>
      <c r="B200" s="19">
        <v>122</v>
      </c>
      <c r="C200" s="103" t="s">
        <v>562</v>
      </c>
      <c r="D200" s="258"/>
      <c r="E200" s="19"/>
      <c r="F200" s="19">
        <v>1</v>
      </c>
      <c r="G200" s="102">
        <v>149</v>
      </c>
      <c r="H200" s="102">
        <v>134.1</v>
      </c>
      <c r="I200" s="42" t="s">
        <v>773</v>
      </c>
      <c r="J200" s="43">
        <v>45016</v>
      </c>
      <c r="K200" s="19" t="s">
        <v>774</v>
      </c>
      <c r="L200" s="19" t="s">
        <v>775</v>
      </c>
      <c r="M200" s="55">
        <v>149</v>
      </c>
      <c r="N200" s="125">
        <v>44964</v>
      </c>
      <c r="O200" s="55">
        <v>67.05</v>
      </c>
      <c r="P200" s="36" t="s">
        <v>769</v>
      </c>
      <c r="Q200" s="36" t="s">
        <v>96</v>
      </c>
      <c r="R200" s="69">
        <v>44893</v>
      </c>
      <c r="S200" s="19" t="s">
        <v>776</v>
      </c>
      <c r="T200" s="43">
        <v>44713</v>
      </c>
      <c r="U200" s="19" t="s">
        <v>98</v>
      </c>
      <c r="V200" s="19" t="s">
        <v>336</v>
      </c>
      <c r="Y200" s="79"/>
      <c r="Z200" s="219"/>
      <c r="AA200" s="219"/>
      <c r="AB200" s="55">
        <v>149</v>
      </c>
    </row>
    <row r="201" s="3" customFormat="1" ht="24" hidden="1" customHeight="1" spans="1:28">
      <c r="A201" s="202"/>
      <c r="B201" s="27"/>
      <c r="C201" s="215"/>
      <c r="D201" s="76"/>
      <c r="E201" s="27"/>
      <c r="F201" s="27"/>
      <c r="G201" s="102"/>
      <c r="H201" s="102"/>
      <c r="I201" s="51"/>
      <c r="J201" s="27"/>
      <c r="K201" s="27"/>
      <c r="L201" s="27"/>
      <c r="M201" s="55"/>
      <c r="N201" s="125"/>
      <c r="O201" s="55">
        <v>67.05</v>
      </c>
      <c r="P201" s="36" t="s">
        <v>777</v>
      </c>
      <c r="Q201" s="36" t="s">
        <v>102</v>
      </c>
      <c r="R201" s="69">
        <v>44904</v>
      </c>
      <c r="S201" s="27"/>
      <c r="T201" s="27"/>
      <c r="U201" s="27"/>
      <c r="V201" s="27"/>
      <c r="Y201" s="79"/>
      <c r="Z201" s="219"/>
      <c r="AA201" s="219"/>
      <c r="AB201" s="55"/>
    </row>
    <row r="202" s="3" customFormat="1" ht="24" hidden="1" customHeight="1" spans="1:28">
      <c r="A202" s="202"/>
      <c r="B202" s="19">
        <v>123</v>
      </c>
      <c r="C202" s="103" t="s">
        <v>778</v>
      </c>
      <c r="D202" s="258"/>
      <c r="E202" s="19"/>
      <c r="F202" s="19">
        <v>1</v>
      </c>
      <c r="G202" s="102">
        <v>265</v>
      </c>
      <c r="H202" s="102">
        <v>238.5</v>
      </c>
      <c r="I202" s="42" t="s">
        <v>773</v>
      </c>
      <c r="J202" s="43">
        <v>45016</v>
      </c>
      <c r="K202" s="19" t="s">
        <v>779</v>
      </c>
      <c r="L202" s="19" t="s">
        <v>780</v>
      </c>
      <c r="M202" s="55">
        <v>265</v>
      </c>
      <c r="N202" s="125">
        <v>44939</v>
      </c>
      <c r="O202" s="55">
        <v>118.5</v>
      </c>
      <c r="P202" s="36" t="s">
        <v>781</v>
      </c>
      <c r="Q202" s="36" t="s">
        <v>96</v>
      </c>
      <c r="R202" s="69">
        <v>44893</v>
      </c>
      <c r="S202" s="19" t="s">
        <v>782</v>
      </c>
      <c r="T202" s="43">
        <v>44713</v>
      </c>
      <c r="U202" s="19" t="s">
        <v>98</v>
      </c>
      <c r="V202" s="19" t="s">
        <v>336</v>
      </c>
      <c r="Y202" s="79"/>
      <c r="Z202" s="219"/>
      <c r="AA202" s="219"/>
      <c r="AB202" s="55">
        <v>265</v>
      </c>
    </row>
    <row r="203" s="3" customFormat="1" ht="24" hidden="1" customHeight="1" spans="1:28">
      <c r="A203" s="202"/>
      <c r="B203" s="27"/>
      <c r="C203" s="215"/>
      <c r="D203" s="76"/>
      <c r="E203" s="27"/>
      <c r="F203" s="27"/>
      <c r="G203" s="102"/>
      <c r="H203" s="102"/>
      <c r="I203" s="51"/>
      <c r="J203" s="27"/>
      <c r="K203" s="27"/>
      <c r="L203" s="27"/>
      <c r="M203" s="55"/>
      <c r="N203" s="125"/>
      <c r="O203" s="55">
        <v>120</v>
      </c>
      <c r="P203" s="36" t="s">
        <v>783</v>
      </c>
      <c r="Q203" s="36" t="s">
        <v>102</v>
      </c>
      <c r="R203" s="69">
        <v>44904</v>
      </c>
      <c r="S203" s="27"/>
      <c r="T203" s="27"/>
      <c r="U203" s="27"/>
      <c r="V203" s="27"/>
      <c r="Y203" s="79"/>
      <c r="Z203" s="219"/>
      <c r="AA203" s="219"/>
      <c r="AB203" s="55"/>
    </row>
    <row r="204" s="3" customFormat="1" ht="24" hidden="1" customHeight="1" spans="1:28">
      <c r="A204" s="202"/>
      <c r="B204" s="19">
        <v>124</v>
      </c>
      <c r="C204" s="103" t="s">
        <v>784</v>
      </c>
      <c r="D204" s="258"/>
      <c r="E204" s="19"/>
      <c r="F204" s="19">
        <v>1</v>
      </c>
      <c r="G204" s="102">
        <v>260</v>
      </c>
      <c r="H204" s="102">
        <v>78</v>
      </c>
      <c r="I204" s="42" t="s">
        <v>773</v>
      </c>
      <c r="J204" s="19"/>
      <c r="K204" s="19"/>
      <c r="L204" s="19"/>
      <c r="M204" s="55">
        <v>0</v>
      </c>
      <c r="N204" s="125"/>
      <c r="O204" s="55">
        <v>54.6</v>
      </c>
      <c r="P204" s="36" t="s">
        <v>785</v>
      </c>
      <c r="Q204" s="36" t="s">
        <v>96</v>
      </c>
      <c r="R204" s="69">
        <v>44825</v>
      </c>
      <c r="S204" s="19" t="s">
        <v>786</v>
      </c>
      <c r="T204" s="43">
        <v>44779</v>
      </c>
      <c r="U204" s="19" t="s">
        <v>98</v>
      </c>
      <c r="V204" s="19" t="s">
        <v>336</v>
      </c>
      <c r="Y204" s="79"/>
      <c r="Z204" s="219"/>
      <c r="AA204" s="219"/>
      <c r="AB204" s="55">
        <v>0</v>
      </c>
    </row>
    <row r="205" s="3" customFormat="1" ht="24" hidden="1" customHeight="1" spans="1:28">
      <c r="A205" s="202"/>
      <c r="B205" s="27"/>
      <c r="C205" s="215"/>
      <c r="D205" s="76"/>
      <c r="E205" s="27"/>
      <c r="F205" s="27"/>
      <c r="G205" s="102"/>
      <c r="H205" s="102"/>
      <c r="I205" s="51"/>
      <c r="J205" s="27"/>
      <c r="K205" s="27"/>
      <c r="L205" s="27"/>
      <c r="M205" s="55"/>
      <c r="N205" s="125"/>
      <c r="O205" s="55">
        <v>23.4</v>
      </c>
      <c r="P205" s="36" t="s">
        <v>787</v>
      </c>
      <c r="Q205" s="36" t="s">
        <v>102</v>
      </c>
      <c r="R205" s="69">
        <v>44834</v>
      </c>
      <c r="S205" s="27"/>
      <c r="T205" s="27"/>
      <c r="U205" s="27"/>
      <c r="V205" s="27"/>
      <c r="Y205" s="79"/>
      <c r="Z205" s="219"/>
      <c r="AA205" s="219"/>
      <c r="AB205" s="55"/>
    </row>
    <row r="206" s="3" customFormat="1" ht="24" hidden="1" customHeight="1" spans="1:28">
      <c r="A206" s="202"/>
      <c r="B206" s="23">
        <v>125</v>
      </c>
      <c r="C206" s="223" t="s">
        <v>788</v>
      </c>
      <c r="D206" s="75"/>
      <c r="E206" s="23"/>
      <c r="F206" s="23">
        <v>1</v>
      </c>
      <c r="G206" s="102">
        <v>121.42</v>
      </c>
      <c r="H206" s="102">
        <v>36.426</v>
      </c>
      <c r="I206" s="48" t="s">
        <v>789</v>
      </c>
      <c r="J206" s="23"/>
      <c r="K206" s="23"/>
      <c r="L206" s="23"/>
      <c r="M206" s="55">
        <v>0</v>
      </c>
      <c r="N206" s="125"/>
      <c r="O206" s="55">
        <v>18.213</v>
      </c>
      <c r="P206" s="36" t="s">
        <v>103</v>
      </c>
      <c r="Q206" s="36" t="s">
        <v>96</v>
      </c>
      <c r="R206" s="69">
        <v>44825</v>
      </c>
      <c r="S206" s="23" t="s">
        <v>790</v>
      </c>
      <c r="T206" s="43">
        <v>44795</v>
      </c>
      <c r="U206" s="19" t="s">
        <v>98</v>
      </c>
      <c r="V206" s="19" t="s">
        <v>336</v>
      </c>
      <c r="Y206" s="79"/>
      <c r="Z206" s="219"/>
      <c r="AA206" s="219"/>
      <c r="AB206" s="55">
        <v>0</v>
      </c>
    </row>
    <row r="207" s="3" customFormat="1" ht="24" hidden="1" customHeight="1" spans="1:28">
      <c r="A207" s="202"/>
      <c r="B207" s="27"/>
      <c r="C207" s="215"/>
      <c r="D207" s="76"/>
      <c r="E207" s="27"/>
      <c r="F207" s="27"/>
      <c r="G207" s="102"/>
      <c r="H207" s="102"/>
      <c r="I207" s="51"/>
      <c r="J207" s="27"/>
      <c r="K207" s="27"/>
      <c r="L207" s="27"/>
      <c r="M207" s="55"/>
      <c r="N207" s="125"/>
      <c r="O207" s="55">
        <v>18.213</v>
      </c>
      <c r="P207" s="36" t="s">
        <v>791</v>
      </c>
      <c r="Q207" s="36" t="s">
        <v>102</v>
      </c>
      <c r="R207" s="69">
        <v>44834</v>
      </c>
      <c r="S207" s="27"/>
      <c r="T207" s="27"/>
      <c r="U207" s="27"/>
      <c r="V207" s="27"/>
      <c r="Y207" s="79"/>
      <c r="Z207" s="219"/>
      <c r="AA207" s="219"/>
      <c r="AB207" s="55"/>
    </row>
    <row r="208" s="3" customFormat="1" ht="30" hidden="1" customHeight="1" spans="1:28">
      <c r="A208" s="202"/>
      <c r="B208" s="36">
        <v>126</v>
      </c>
      <c r="C208" s="37" t="s">
        <v>792</v>
      </c>
      <c r="D208" s="257"/>
      <c r="E208" s="36"/>
      <c r="F208" s="36">
        <v>115</v>
      </c>
      <c r="G208" s="102">
        <v>48.7418</v>
      </c>
      <c r="H208" s="102">
        <v>48.7418</v>
      </c>
      <c r="I208" s="66" t="s">
        <v>793</v>
      </c>
      <c r="J208" s="36"/>
      <c r="K208" s="36"/>
      <c r="L208" s="36"/>
      <c r="M208" s="55">
        <v>0</v>
      </c>
      <c r="N208" s="125"/>
      <c r="O208" s="55">
        <v>48.74</v>
      </c>
      <c r="P208" s="36" t="s">
        <v>620</v>
      </c>
      <c r="Q208" s="36" t="s">
        <v>96</v>
      </c>
      <c r="R208" s="69">
        <v>44893</v>
      </c>
      <c r="S208" s="36" t="s">
        <v>794</v>
      </c>
      <c r="T208" s="69">
        <v>44793</v>
      </c>
      <c r="U208" s="36" t="s">
        <v>98</v>
      </c>
      <c r="V208" s="36" t="s">
        <v>99</v>
      </c>
      <c r="Y208" s="79"/>
      <c r="Z208" s="219"/>
      <c r="AA208" s="219"/>
      <c r="AB208" s="55">
        <v>0</v>
      </c>
    </row>
    <row r="209" s="197" customFormat="1" ht="33" customHeight="1" spans="1:28">
      <c r="A209" s="220"/>
      <c r="B209" s="79">
        <v>127</v>
      </c>
      <c r="C209" s="185" t="s">
        <v>795</v>
      </c>
      <c r="D209" s="261"/>
      <c r="E209" s="79"/>
      <c r="F209" s="79">
        <v>1</v>
      </c>
      <c r="G209" s="193">
        <v>7.5</v>
      </c>
      <c r="H209" s="193">
        <v>0</v>
      </c>
      <c r="I209" s="232" t="s">
        <v>796</v>
      </c>
      <c r="J209" s="79"/>
      <c r="K209" s="79"/>
      <c r="L209" s="79"/>
      <c r="M209" s="79"/>
      <c r="N209" s="132"/>
      <c r="O209" s="79"/>
      <c r="P209" s="79"/>
      <c r="Q209" s="79"/>
      <c r="R209" s="79"/>
      <c r="S209" s="79" t="s">
        <v>797</v>
      </c>
      <c r="T209" s="79"/>
      <c r="U209" s="79"/>
      <c r="V209" s="79"/>
      <c r="Y209" s="79" t="s">
        <v>665</v>
      </c>
      <c r="AB209" s="79"/>
    </row>
    <row r="210" s="3" customFormat="1" ht="34" hidden="1" customHeight="1" spans="1:28">
      <c r="A210" s="202"/>
      <c r="B210" s="36">
        <v>128</v>
      </c>
      <c r="C210" s="37" t="s">
        <v>798</v>
      </c>
      <c r="D210" s="257"/>
      <c r="E210" s="36"/>
      <c r="F210" s="36">
        <v>2</v>
      </c>
      <c r="G210" s="102">
        <v>0.41</v>
      </c>
      <c r="H210" s="102">
        <v>0.41</v>
      </c>
      <c r="I210" s="66" t="s">
        <v>619</v>
      </c>
      <c r="J210" s="69">
        <v>44925</v>
      </c>
      <c r="K210" s="36" t="s">
        <v>799</v>
      </c>
      <c r="L210" s="36" t="s">
        <v>800</v>
      </c>
      <c r="M210" s="55">
        <v>0.41</v>
      </c>
      <c r="N210" s="125" t="s">
        <v>801</v>
      </c>
      <c r="O210" s="55">
        <v>0.41</v>
      </c>
      <c r="P210" s="36" t="s">
        <v>109</v>
      </c>
      <c r="Q210" s="36" t="s">
        <v>96</v>
      </c>
      <c r="R210" s="69">
        <v>44757</v>
      </c>
      <c r="S210" s="36" t="s">
        <v>802</v>
      </c>
      <c r="T210" s="69">
        <v>44691</v>
      </c>
      <c r="U210" s="36" t="s">
        <v>98</v>
      </c>
      <c r="V210" s="36" t="s">
        <v>99</v>
      </c>
      <c r="Y210" s="79"/>
      <c r="Z210" s="219"/>
      <c r="AA210" s="219"/>
      <c r="AB210" s="55">
        <v>0.41</v>
      </c>
    </row>
    <row r="211" s="3" customFormat="1" ht="24" hidden="1" customHeight="1" spans="1:28">
      <c r="A211" s="202"/>
      <c r="B211" s="36"/>
      <c r="C211" s="37"/>
      <c r="D211" s="257"/>
      <c r="E211" s="36"/>
      <c r="F211" s="36"/>
      <c r="G211" s="102"/>
      <c r="H211" s="102"/>
      <c r="I211" s="66"/>
      <c r="J211" s="36"/>
      <c r="K211" s="36"/>
      <c r="L211" s="36"/>
      <c r="M211" s="55"/>
      <c r="N211" s="55"/>
      <c r="O211" s="55"/>
      <c r="P211" s="36"/>
      <c r="Q211" s="36"/>
      <c r="R211" s="36"/>
      <c r="S211" s="36"/>
      <c r="T211" s="36"/>
      <c r="U211" s="36"/>
      <c r="V211" s="36"/>
      <c r="Y211" s="79"/>
      <c r="Z211" s="219"/>
      <c r="AA211" s="219"/>
      <c r="AB211" s="55"/>
    </row>
    <row r="212" s="2" customFormat="1" ht="24" hidden="1" customHeight="1" spans="1:28">
      <c r="A212" s="134"/>
      <c r="B212" s="82"/>
      <c r="C212" s="237"/>
      <c r="D212" s="262"/>
      <c r="E212" s="82"/>
      <c r="F212" s="82"/>
      <c r="G212" s="194"/>
      <c r="H212" s="194"/>
      <c r="I212" s="247"/>
      <c r="J212" s="82"/>
      <c r="K212" s="82"/>
      <c r="L212" s="82"/>
      <c r="M212" s="55"/>
      <c r="N212" s="55"/>
      <c r="O212" s="55"/>
      <c r="P212" s="82"/>
      <c r="Q212" s="82"/>
      <c r="R212" s="82"/>
      <c r="S212" s="82"/>
      <c r="T212" s="82"/>
      <c r="U212" s="82"/>
      <c r="V212" s="82"/>
      <c r="Y212" s="206"/>
      <c r="Z212" s="219"/>
      <c r="AA212" s="219"/>
      <c r="AB212" s="55"/>
    </row>
    <row r="213" s="4" customFormat="1" ht="52" customHeight="1" spans="1:28">
      <c r="A213" s="263" t="s">
        <v>803</v>
      </c>
      <c r="B213" s="264"/>
      <c r="C213" s="37"/>
      <c r="D213" s="257"/>
      <c r="E213" s="36"/>
      <c r="F213" s="36">
        <f>SUM(F4:F186)</f>
        <v>2403</v>
      </c>
      <c r="G213" s="102">
        <f>SUM(G4:G186)</f>
        <v>37063.018256</v>
      </c>
      <c r="H213" s="196">
        <f>SUM(H4:H210)</f>
        <v>29441.915097</v>
      </c>
      <c r="I213" s="66"/>
      <c r="J213" s="36"/>
      <c r="K213" s="36"/>
      <c r="L213" s="36"/>
      <c r="M213" s="55">
        <f t="shared" ref="M213:Q213" si="2">SUM(M4:M210)</f>
        <v>33111.2943</v>
      </c>
      <c r="N213" s="55"/>
      <c r="O213" s="55">
        <f t="shared" si="2"/>
        <v>29454.922905</v>
      </c>
      <c r="P213" s="55">
        <f t="shared" si="2"/>
        <v>0</v>
      </c>
      <c r="Q213" s="55">
        <f t="shared" si="2"/>
        <v>0</v>
      </c>
      <c r="R213" s="55"/>
      <c r="S213" s="55">
        <f>SUM(S4:S210)</f>
        <v>0</v>
      </c>
      <c r="T213" s="55"/>
      <c r="U213" s="55">
        <f>SUM(U4:U210)</f>
        <v>0</v>
      </c>
      <c r="V213" s="36"/>
      <c r="X213" s="249"/>
      <c r="Y213" s="79" t="s">
        <v>804</v>
      </c>
      <c r="Z213" s="219"/>
      <c r="AA213" s="219"/>
      <c r="AB213" s="55">
        <f>SUM(AB4:AB210)</f>
        <v>32517.0823</v>
      </c>
    </row>
    <row r="214" s="198" customFormat="1" ht="40" hidden="1" customHeight="1" spans="1:28">
      <c r="A214" s="100" t="s">
        <v>805</v>
      </c>
      <c r="B214" s="79">
        <v>1</v>
      </c>
      <c r="C214" s="238" t="s">
        <v>806</v>
      </c>
      <c r="D214" s="79"/>
      <c r="E214" s="79"/>
      <c r="F214" s="79">
        <v>2</v>
      </c>
      <c r="G214" s="193">
        <v>7.92</v>
      </c>
      <c r="H214" s="193">
        <v>0</v>
      </c>
      <c r="I214" s="232" t="s">
        <v>807</v>
      </c>
      <c r="J214" s="79"/>
      <c r="K214" s="79"/>
      <c r="L214" s="79"/>
      <c r="M214" s="79"/>
      <c r="N214" s="132"/>
      <c r="O214" s="79"/>
      <c r="P214" s="79"/>
      <c r="Q214" s="79"/>
      <c r="R214" s="79"/>
      <c r="S214" s="79" t="s">
        <v>808</v>
      </c>
      <c r="T214" s="79"/>
      <c r="U214" s="79"/>
      <c r="V214" s="79"/>
      <c r="X214" s="248"/>
      <c r="Y214" s="79"/>
      <c r="Z214" s="197"/>
      <c r="AA214" s="197"/>
      <c r="AB214" s="79"/>
    </row>
    <row r="215" s="4" customFormat="1" ht="24" customHeight="1" spans="1:28">
      <c r="A215" s="23"/>
      <c r="B215" s="19">
        <v>2</v>
      </c>
      <c r="C215" s="20" t="s">
        <v>809</v>
      </c>
      <c r="D215" s="19"/>
      <c r="E215" s="19"/>
      <c r="F215" s="19">
        <v>10</v>
      </c>
      <c r="G215" s="102">
        <v>38</v>
      </c>
      <c r="H215" s="102">
        <v>34.2</v>
      </c>
      <c r="I215" s="42" t="s">
        <v>810</v>
      </c>
      <c r="J215" s="19"/>
      <c r="K215" s="19"/>
      <c r="L215" s="19"/>
      <c r="M215" s="19"/>
      <c r="N215" s="125"/>
      <c r="O215" s="36">
        <v>14.2</v>
      </c>
      <c r="P215" s="36" t="s">
        <v>811</v>
      </c>
      <c r="Q215" s="36" t="s">
        <v>96</v>
      </c>
      <c r="R215" s="69">
        <v>44957</v>
      </c>
      <c r="S215" s="19" t="s">
        <v>812</v>
      </c>
      <c r="T215" s="43">
        <v>44708</v>
      </c>
      <c r="U215" s="19" t="s">
        <v>98</v>
      </c>
      <c r="V215" s="19" t="s">
        <v>99</v>
      </c>
      <c r="X215" s="249"/>
      <c r="Y215" s="79" t="s">
        <v>813</v>
      </c>
      <c r="Z215" s="3"/>
      <c r="AA215" s="3"/>
      <c r="AB215" s="36"/>
    </row>
    <row r="216" s="4" customFormat="1" ht="24" customHeight="1" spans="1:28">
      <c r="A216" s="23"/>
      <c r="B216" s="27"/>
      <c r="C216" s="28"/>
      <c r="D216" s="27"/>
      <c r="E216" s="27"/>
      <c r="F216" s="27"/>
      <c r="G216" s="102"/>
      <c r="H216" s="102"/>
      <c r="I216" s="51"/>
      <c r="J216" s="27"/>
      <c r="K216" s="27"/>
      <c r="L216" s="27"/>
      <c r="M216" s="27"/>
      <c r="N216" s="125"/>
      <c r="O216" s="79">
        <v>20</v>
      </c>
      <c r="P216" s="79" t="s">
        <v>234</v>
      </c>
      <c r="Q216" s="79" t="s">
        <v>96</v>
      </c>
      <c r="R216" s="81">
        <v>44957</v>
      </c>
      <c r="S216" s="27"/>
      <c r="T216" s="27"/>
      <c r="U216" s="27"/>
      <c r="V216" s="27"/>
      <c r="X216" s="249"/>
      <c r="Y216" s="79"/>
      <c r="Z216" s="3"/>
      <c r="AA216" s="3"/>
      <c r="AB216" s="36"/>
    </row>
    <row r="217" s="4" customFormat="1" ht="33" hidden="1" customHeight="1" spans="1:28">
      <c r="A217" s="23"/>
      <c r="B217" s="36">
        <v>3</v>
      </c>
      <c r="C217" s="239" t="s">
        <v>814</v>
      </c>
      <c r="D217" s="36"/>
      <c r="E217" s="36"/>
      <c r="F217" s="36">
        <v>1</v>
      </c>
      <c r="G217" s="102">
        <v>3.61</v>
      </c>
      <c r="H217" s="102">
        <v>3.61</v>
      </c>
      <c r="I217" s="66" t="s">
        <v>590</v>
      </c>
      <c r="J217" s="69">
        <v>45009</v>
      </c>
      <c r="K217" s="36" t="s">
        <v>777</v>
      </c>
      <c r="L217" s="36">
        <v>13597962</v>
      </c>
      <c r="M217" s="55">
        <v>3.61</v>
      </c>
      <c r="N217" s="125">
        <v>44902</v>
      </c>
      <c r="O217" s="55">
        <v>3.61</v>
      </c>
      <c r="P217" s="36" t="s">
        <v>815</v>
      </c>
      <c r="Q217" s="36" t="s">
        <v>96</v>
      </c>
      <c r="R217" s="69">
        <v>45044</v>
      </c>
      <c r="S217" s="36" t="s">
        <v>816</v>
      </c>
      <c r="T217" s="69">
        <v>44875</v>
      </c>
      <c r="U217" s="36" t="s">
        <v>98</v>
      </c>
      <c r="V217" s="36" t="s">
        <v>99</v>
      </c>
      <c r="X217" s="249"/>
      <c r="Y217" s="79"/>
      <c r="Z217" s="219"/>
      <c r="AA217" s="219"/>
      <c r="AB217" s="55">
        <v>3.61</v>
      </c>
    </row>
    <row r="218" s="4" customFormat="1" ht="37" hidden="1" customHeight="1" spans="1:28">
      <c r="A218" s="23"/>
      <c r="B218" s="36">
        <v>4</v>
      </c>
      <c r="C218" s="239" t="s">
        <v>817</v>
      </c>
      <c r="D218" s="36"/>
      <c r="E218" s="36"/>
      <c r="F218" s="36">
        <v>225</v>
      </c>
      <c r="G218" s="102">
        <v>4.2</v>
      </c>
      <c r="H218" s="102">
        <v>4.2</v>
      </c>
      <c r="I218" s="66" t="s">
        <v>818</v>
      </c>
      <c r="J218" s="69">
        <v>45009</v>
      </c>
      <c r="K218" s="36" t="s">
        <v>783</v>
      </c>
      <c r="L218" s="327" t="s">
        <v>819</v>
      </c>
      <c r="M218" s="55">
        <v>4.2</v>
      </c>
      <c r="N218" s="125">
        <v>44882</v>
      </c>
      <c r="O218" s="55">
        <v>4.2</v>
      </c>
      <c r="P218" s="36" t="s">
        <v>820</v>
      </c>
      <c r="Q218" s="36" t="s">
        <v>96</v>
      </c>
      <c r="R218" s="69">
        <v>45009</v>
      </c>
      <c r="S218" s="36" t="s">
        <v>821</v>
      </c>
      <c r="T218" s="69">
        <v>44817</v>
      </c>
      <c r="U218" s="36" t="s">
        <v>98</v>
      </c>
      <c r="V218" s="36" t="s">
        <v>99</v>
      </c>
      <c r="X218" s="249"/>
      <c r="Y218" s="79"/>
      <c r="Z218" s="219"/>
      <c r="AA218" s="219"/>
      <c r="AB218" s="55">
        <v>4.2</v>
      </c>
    </row>
    <row r="219" s="4" customFormat="1" hidden="1" spans="1:28">
      <c r="A219" s="23"/>
      <c r="B219" s="36"/>
      <c r="C219" s="239"/>
      <c r="D219" s="36"/>
      <c r="E219" s="36"/>
      <c r="F219" s="36"/>
      <c r="G219" s="102"/>
      <c r="H219" s="102"/>
      <c r="I219" s="6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X219" s="249"/>
      <c r="Y219" s="79"/>
      <c r="Z219" s="3"/>
      <c r="AA219" s="3"/>
      <c r="AB219" s="36"/>
    </row>
    <row r="220" s="4" customFormat="1" hidden="1" spans="1:28">
      <c r="A220" s="27"/>
      <c r="B220" s="36"/>
      <c r="C220" s="239"/>
      <c r="D220" s="36"/>
      <c r="E220" s="36"/>
      <c r="F220" s="36"/>
      <c r="G220" s="102"/>
      <c r="H220" s="102"/>
      <c r="I220" s="6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X220" s="249"/>
      <c r="Y220" s="79"/>
      <c r="Z220" s="3"/>
      <c r="AA220" s="3"/>
      <c r="AB220" s="36"/>
    </row>
    <row r="221" s="4" customFormat="1" hidden="1" spans="1:28">
      <c r="A221" s="263" t="s">
        <v>803</v>
      </c>
      <c r="B221" s="264"/>
      <c r="C221" s="37"/>
      <c r="D221" s="257"/>
      <c r="E221" s="36"/>
      <c r="F221" s="36">
        <f t="shared" ref="F221:H221" si="3">SUM(F214:F220)</f>
        <v>238</v>
      </c>
      <c r="G221" s="102">
        <f t="shared" si="3"/>
        <v>53.73</v>
      </c>
      <c r="H221" s="102">
        <f t="shared" si="3"/>
        <v>42.01</v>
      </c>
      <c r="I221" s="66"/>
      <c r="J221" s="36"/>
      <c r="K221" s="36"/>
      <c r="L221" s="36"/>
      <c r="M221" s="36">
        <f>SUM(M214:M220)</f>
        <v>7.81</v>
      </c>
      <c r="N221" s="36"/>
      <c r="O221" s="36">
        <f>SUM(O215:O220)</f>
        <v>42.01</v>
      </c>
      <c r="P221" s="36"/>
      <c r="Q221" s="36"/>
      <c r="R221" s="36"/>
      <c r="S221" s="36"/>
      <c r="T221" s="36"/>
      <c r="U221" s="36"/>
      <c r="V221" s="36"/>
      <c r="X221" s="249"/>
      <c r="Y221" s="79"/>
      <c r="Z221" s="3"/>
      <c r="AA221" s="3"/>
      <c r="AB221" s="36">
        <f>SUM(AB214:AB220)</f>
        <v>7.81</v>
      </c>
    </row>
    <row r="222" hidden="1" spans="1:28">
      <c r="A222" s="265" t="s">
        <v>822</v>
      </c>
      <c r="B222" s="146"/>
      <c r="C222" s="266"/>
      <c r="D222" s="146"/>
      <c r="E222" s="146"/>
      <c r="F222" s="146"/>
      <c r="G222" s="267"/>
      <c r="H222" s="267"/>
      <c r="I222" s="145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X222" s="2"/>
      <c r="Y222" s="279"/>
      <c r="Z222" s="9"/>
      <c r="AA222" s="9"/>
      <c r="AB222" s="146"/>
    </row>
    <row r="223" hidden="1" spans="1:28">
      <c r="A223" s="268"/>
      <c r="B223" s="146"/>
      <c r="C223" s="266"/>
      <c r="D223" s="146"/>
      <c r="E223" s="146"/>
      <c r="F223" s="146"/>
      <c r="G223" s="267"/>
      <c r="H223" s="267"/>
      <c r="I223" s="145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X223" s="2"/>
      <c r="Y223" s="279"/>
      <c r="Z223" s="9"/>
      <c r="AA223" s="9"/>
      <c r="AB223" s="146"/>
    </row>
    <row r="224" hidden="1" spans="1:28">
      <c r="A224" s="269"/>
      <c r="B224" s="146"/>
      <c r="C224" s="266"/>
      <c r="D224" s="146"/>
      <c r="E224" s="146"/>
      <c r="F224" s="146"/>
      <c r="G224" s="267"/>
      <c r="H224" s="267"/>
      <c r="I224" s="145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X224" s="2"/>
      <c r="Y224" s="279"/>
      <c r="Z224" s="9"/>
      <c r="AA224" s="9"/>
      <c r="AB224" s="146"/>
    </row>
    <row r="225" hidden="1" spans="1:28">
      <c r="A225" s="270" t="s">
        <v>803</v>
      </c>
      <c r="B225" s="271"/>
      <c r="C225" s="272"/>
      <c r="D225" s="273"/>
      <c r="E225" s="146"/>
      <c r="F225" s="146"/>
      <c r="G225" s="267"/>
      <c r="H225" s="267"/>
      <c r="I225" s="145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X225" s="2"/>
      <c r="Y225" s="279"/>
      <c r="Z225" s="9"/>
      <c r="AA225" s="9"/>
      <c r="AB225" s="146"/>
    </row>
    <row r="226" ht="28" hidden="1" customHeight="1" spans="1:28">
      <c r="A226" s="274" t="s">
        <v>17</v>
      </c>
      <c r="B226" s="275"/>
      <c r="C226" s="276"/>
      <c r="D226" s="275"/>
      <c r="E226" s="262"/>
      <c r="F226" s="146"/>
      <c r="G226" s="194">
        <f>G221+G213</f>
        <v>37116.748256</v>
      </c>
      <c r="H226" s="194">
        <f>H221+H213</f>
        <v>29483.925097</v>
      </c>
      <c r="I226" s="145"/>
      <c r="J226" s="146"/>
      <c r="K226" s="146"/>
      <c r="L226" s="146"/>
      <c r="M226" s="147">
        <f>M221+M213</f>
        <v>33119.1043</v>
      </c>
      <c r="N226" s="277"/>
      <c r="O226" s="278">
        <f>O213+O221</f>
        <v>29496.932905</v>
      </c>
      <c r="P226" s="146"/>
      <c r="Q226" s="146"/>
      <c r="R226" s="146"/>
      <c r="S226" s="146"/>
      <c r="T226" s="146"/>
      <c r="U226" s="146"/>
      <c r="V226" s="146"/>
      <c r="X226" s="2"/>
      <c r="Y226" s="279"/>
      <c r="Z226" s="280"/>
      <c r="AA226" s="280"/>
      <c r="AB226" s="147">
        <f>AB221+AB213</f>
        <v>32524.8923</v>
      </c>
    </row>
    <row r="227" spans="1:28">
      <c r="A227" s="240"/>
      <c r="B227" s="241"/>
      <c r="C227" s="242"/>
      <c r="D227" s="241"/>
      <c r="E227" s="241"/>
      <c r="F227" s="243"/>
      <c r="G227" s="244"/>
      <c r="H227" s="245"/>
      <c r="I227" s="145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X227" s="2"/>
      <c r="Y227" s="250"/>
      <c r="AB227" s="149"/>
    </row>
    <row r="228" spans="1:2">
      <c r="A228" s="246"/>
      <c r="B228" s="246"/>
    </row>
  </sheetData>
  <autoFilter ref="A3:AI226">
    <filterColumn colId="24">
      <filters>
        <filter val="发票金额为75.96元"/>
        <filter val="发票金额915.16万元"/>
        <filter val="发票金额218.448万元"/>
        <filter val="合同金额为1082.72万元"/>
        <filter val="支出金额不一致"/>
        <filter val="发票金额724.5"/>
        <filter val="合同编号有误;发票金额525万"/>
        <filter val="缺少设备发票"/>
        <filter val="缺少合同，发票，转账凭证等"/>
        <filter val="无标红付款信息"/>
        <filter val="申报书无信息"/>
        <filter val="发票号码有误"/>
        <filter val="发票日期有误"/>
        <filter val="签约日期有误"/>
        <filter val="红色金额合计有误"/>
      </filters>
    </filterColumn>
    <extLst/>
  </autoFilter>
  <mergeCells count="986">
    <mergeCell ref="A1:V1"/>
    <mergeCell ref="A213:C213"/>
    <mergeCell ref="A221:C221"/>
    <mergeCell ref="A225:C225"/>
    <mergeCell ref="A226:E226"/>
    <mergeCell ref="A227:H227"/>
    <mergeCell ref="A4:A212"/>
    <mergeCell ref="A214:A220"/>
    <mergeCell ref="A222:A224"/>
    <mergeCell ref="B4:B6"/>
    <mergeCell ref="B7:B9"/>
    <mergeCell ref="B10:B12"/>
    <mergeCell ref="B13:B15"/>
    <mergeCell ref="B16:B18"/>
    <mergeCell ref="B19:B21"/>
    <mergeCell ref="B22:B24"/>
    <mergeCell ref="B25:B27"/>
    <mergeCell ref="B28:B31"/>
    <mergeCell ref="B32:B34"/>
    <mergeCell ref="B35:B39"/>
    <mergeCell ref="B40:B42"/>
    <mergeCell ref="B43:B44"/>
    <mergeCell ref="B45:B46"/>
    <mergeCell ref="B47:B50"/>
    <mergeCell ref="B51:B52"/>
    <mergeCell ref="B53:B56"/>
    <mergeCell ref="B57:B58"/>
    <mergeCell ref="B59:B60"/>
    <mergeCell ref="B61:B64"/>
    <mergeCell ref="B65:B68"/>
    <mergeCell ref="B69:B71"/>
    <mergeCell ref="B72:B73"/>
    <mergeCell ref="B74:B76"/>
    <mergeCell ref="B77:B78"/>
    <mergeCell ref="B81:B82"/>
    <mergeCell ref="B83:B84"/>
    <mergeCell ref="B90:B91"/>
    <mergeCell ref="B92:B93"/>
    <mergeCell ref="B94:B95"/>
    <mergeCell ref="B97:B98"/>
    <mergeCell ref="B127:B128"/>
    <mergeCell ref="B129:B130"/>
    <mergeCell ref="B131:B132"/>
    <mergeCell ref="B133:B134"/>
    <mergeCell ref="B135:B136"/>
    <mergeCell ref="B137:B138"/>
    <mergeCell ref="B140:B141"/>
    <mergeCell ref="B143:B144"/>
    <mergeCell ref="B145:B146"/>
    <mergeCell ref="B148:B149"/>
    <mergeCell ref="B150:B151"/>
    <mergeCell ref="B153:B154"/>
    <mergeCell ref="B156:B157"/>
    <mergeCell ref="B164:B165"/>
    <mergeCell ref="B169:B170"/>
    <mergeCell ref="B176:B177"/>
    <mergeCell ref="B178:B179"/>
    <mergeCell ref="B181:B182"/>
    <mergeCell ref="B183:B184"/>
    <mergeCell ref="B200:B201"/>
    <mergeCell ref="B202:B203"/>
    <mergeCell ref="B204:B205"/>
    <mergeCell ref="B206:B207"/>
    <mergeCell ref="B215:B216"/>
    <mergeCell ref="C4:C6"/>
    <mergeCell ref="C7:C9"/>
    <mergeCell ref="C10:C12"/>
    <mergeCell ref="C13:C15"/>
    <mergeCell ref="C16:C18"/>
    <mergeCell ref="C19:C21"/>
    <mergeCell ref="C22:C24"/>
    <mergeCell ref="C25:C27"/>
    <mergeCell ref="C28:C31"/>
    <mergeCell ref="C32:C34"/>
    <mergeCell ref="C35:C39"/>
    <mergeCell ref="C40:C42"/>
    <mergeCell ref="C43:C44"/>
    <mergeCell ref="C45:C46"/>
    <mergeCell ref="C47:C50"/>
    <mergeCell ref="C51:C52"/>
    <mergeCell ref="C53:C56"/>
    <mergeCell ref="C57:C58"/>
    <mergeCell ref="C59:C60"/>
    <mergeCell ref="C61:C64"/>
    <mergeCell ref="C65:C68"/>
    <mergeCell ref="C69:C71"/>
    <mergeCell ref="C72:C73"/>
    <mergeCell ref="C74:C76"/>
    <mergeCell ref="C77:C78"/>
    <mergeCell ref="C81:C82"/>
    <mergeCell ref="C83:C84"/>
    <mergeCell ref="C90:C91"/>
    <mergeCell ref="C92:C93"/>
    <mergeCell ref="C94:C95"/>
    <mergeCell ref="C97:C98"/>
    <mergeCell ref="C127:C128"/>
    <mergeCell ref="C129:C130"/>
    <mergeCell ref="C131:C132"/>
    <mergeCell ref="C133:C134"/>
    <mergeCell ref="C135:C136"/>
    <mergeCell ref="C137:C138"/>
    <mergeCell ref="C140:C141"/>
    <mergeCell ref="C143:C144"/>
    <mergeCell ref="C145:C146"/>
    <mergeCell ref="C148:C149"/>
    <mergeCell ref="C150:C151"/>
    <mergeCell ref="C153:C154"/>
    <mergeCell ref="C156:C157"/>
    <mergeCell ref="C164:C165"/>
    <mergeCell ref="C169:C170"/>
    <mergeCell ref="C176:C177"/>
    <mergeCell ref="C178:C179"/>
    <mergeCell ref="C181:C182"/>
    <mergeCell ref="C183:C184"/>
    <mergeCell ref="C200:C201"/>
    <mergeCell ref="C202:C203"/>
    <mergeCell ref="C204:C205"/>
    <mergeCell ref="C206:C207"/>
    <mergeCell ref="C215:C216"/>
    <mergeCell ref="E4:E6"/>
    <mergeCell ref="E7:E9"/>
    <mergeCell ref="E10:E12"/>
    <mergeCell ref="E13:E15"/>
    <mergeCell ref="E16:E18"/>
    <mergeCell ref="E19:E21"/>
    <mergeCell ref="E22:E24"/>
    <mergeCell ref="E25:E27"/>
    <mergeCell ref="E28:E31"/>
    <mergeCell ref="E32:E34"/>
    <mergeCell ref="E35:E39"/>
    <mergeCell ref="E40:E42"/>
    <mergeCell ref="E43:E44"/>
    <mergeCell ref="E45:E46"/>
    <mergeCell ref="E47:E50"/>
    <mergeCell ref="E51:E52"/>
    <mergeCell ref="E53:E56"/>
    <mergeCell ref="E57:E58"/>
    <mergeCell ref="E59:E60"/>
    <mergeCell ref="E61:E64"/>
    <mergeCell ref="E65:E68"/>
    <mergeCell ref="E69:E71"/>
    <mergeCell ref="E72:E73"/>
    <mergeCell ref="E74:E76"/>
    <mergeCell ref="E77:E78"/>
    <mergeCell ref="E81:E82"/>
    <mergeCell ref="E83:E84"/>
    <mergeCell ref="E90:E91"/>
    <mergeCell ref="E92:E93"/>
    <mergeCell ref="E94:E95"/>
    <mergeCell ref="E97:E98"/>
    <mergeCell ref="E127:E128"/>
    <mergeCell ref="E129:E130"/>
    <mergeCell ref="E131:E132"/>
    <mergeCell ref="E133:E134"/>
    <mergeCell ref="E135:E136"/>
    <mergeCell ref="E137:E138"/>
    <mergeCell ref="E140:E141"/>
    <mergeCell ref="E143:E144"/>
    <mergeCell ref="E145:E146"/>
    <mergeCell ref="E148:E149"/>
    <mergeCell ref="E150:E151"/>
    <mergeCell ref="E153:E154"/>
    <mergeCell ref="E156:E157"/>
    <mergeCell ref="E164:E165"/>
    <mergeCell ref="E169:E170"/>
    <mergeCell ref="E176:E177"/>
    <mergeCell ref="E178:E179"/>
    <mergeCell ref="E181:E182"/>
    <mergeCell ref="E183:E184"/>
    <mergeCell ref="E200:E201"/>
    <mergeCell ref="E202:E203"/>
    <mergeCell ref="E204:E205"/>
    <mergeCell ref="E206:E207"/>
    <mergeCell ref="E215:E216"/>
    <mergeCell ref="F4:F6"/>
    <mergeCell ref="F7:F9"/>
    <mergeCell ref="F10:F12"/>
    <mergeCell ref="F13:F15"/>
    <mergeCell ref="F16:F18"/>
    <mergeCell ref="F19:F21"/>
    <mergeCell ref="F22:F24"/>
    <mergeCell ref="F25:F27"/>
    <mergeCell ref="F28:F31"/>
    <mergeCell ref="F32:F34"/>
    <mergeCell ref="F35:F39"/>
    <mergeCell ref="F40:F42"/>
    <mergeCell ref="F43:F44"/>
    <mergeCell ref="F45:F46"/>
    <mergeCell ref="F47:F50"/>
    <mergeCell ref="F51:F52"/>
    <mergeCell ref="F53:F56"/>
    <mergeCell ref="F57:F58"/>
    <mergeCell ref="F59:F60"/>
    <mergeCell ref="F61:F64"/>
    <mergeCell ref="F65:F68"/>
    <mergeCell ref="F69:F71"/>
    <mergeCell ref="F72:F73"/>
    <mergeCell ref="F74:F76"/>
    <mergeCell ref="F77:F78"/>
    <mergeCell ref="F81:F82"/>
    <mergeCell ref="F83:F84"/>
    <mergeCell ref="F90:F91"/>
    <mergeCell ref="F92:F93"/>
    <mergeCell ref="F94:F95"/>
    <mergeCell ref="F97:F98"/>
    <mergeCell ref="F127:F128"/>
    <mergeCell ref="F129:F130"/>
    <mergeCell ref="F131:F132"/>
    <mergeCell ref="F133:F134"/>
    <mergeCell ref="F135:F136"/>
    <mergeCell ref="F137:F138"/>
    <mergeCell ref="F140:F141"/>
    <mergeCell ref="F143:F144"/>
    <mergeCell ref="F145:F146"/>
    <mergeCell ref="F148:F149"/>
    <mergeCell ref="F150:F151"/>
    <mergeCell ref="F153:F154"/>
    <mergeCell ref="F156:F157"/>
    <mergeCell ref="F164:F165"/>
    <mergeCell ref="F169:F170"/>
    <mergeCell ref="F176:F177"/>
    <mergeCell ref="F178:F179"/>
    <mergeCell ref="F181:F182"/>
    <mergeCell ref="F183:F184"/>
    <mergeCell ref="F200:F201"/>
    <mergeCell ref="F202:F203"/>
    <mergeCell ref="F204:F205"/>
    <mergeCell ref="F206:F207"/>
    <mergeCell ref="F215:F216"/>
    <mergeCell ref="G4:G6"/>
    <mergeCell ref="G7:G9"/>
    <mergeCell ref="G10:G12"/>
    <mergeCell ref="G13:G15"/>
    <mergeCell ref="G16:G18"/>
    <mergeCell ref="G19:G21"/>
    <mergeCell ref="G22:G24"/>
    <mergeCell ref="G25:G27"/>
    <mergeCell ref="G28:G31"/>
    <mergeCell ref="G32:G34"/>
    <mergeCell ref="G35:G39"/>
    <mergeCell ref="G40:G42"/>
    <mergeCell ref="G43:G44"/>
    <mergeCell ref="G45:G46"/>
    <mergeCell ref="G47:G50"/>
    <mergeCell ref="G51:G52"/>
    <mergeCell ref="G53:G56"/>
    <mergeCell ref="G57:G58"/>
    <mergeCell ref="G59:G60"/>
    <mergeCell ref="G61:G64"/>
    <mergeCell ref="G65:G68"/>
    <mergeCell ref="G69:G71"/>
    <mergeCell ref="G72:G73"/>
    <mergeCell ref="G74:G76"/>
    <mergeCell ref="G77:G78"/>
    <mergeCell ref="G81:G82"/>
    <mergeCell ref="G83:G84"/>
    <mergeCell ref="G90:G91"/>
    <mergeCell ref="G92:G93"/>
    <mergeCell ref="G94:G95"/>
    <mergeCell ref="G97:G98"/>
    <mergeCell ref="G127:G128"/>
    <mergeCell ref="G129:G130"/>
    <mergeCell ref="G131:G132"/>
    <mergeCell ref="G133:G134"/>
    <mergeCell ref="G135:G136"/>
    <mergeCell ref="G137:G138"/>
    <mergeCell ref="G140:G141"/>
    <mergeCell ref="G143:G144"/>
    <mergeCell ref="G145:G146"/>
    <mergeCell ref="G148:G149"/>
    <mergeCell ref="G150:G151"/>
    <mergeCell ref="G153:G154"/>
    <mergeCell ref="G156:G157"/>
    <mergeCell ref="G164:G165"/>
    <mergeCell ref="G169:G170"/>
    <mergeCell ref="G176:G177"/>
    <mergeCell ref="G178:G179"/>
    <mergeCell ref="G181:G182"/>
    <mergeCell ref="G183:G184"/>
    <mergeCell ref="G200:G201"/>
    <mergeCell ref="G202:G203"/>
    <mergeCell ref="G204:G205"/>
    <mergeCell ref="G206:G207"/>
    <mergeCell ref="G215:G216"/>
    <mergeCell ref="H4:H6"/>
    <mergeCell ref="H7:H9"/>
    <mergeCell ref="H10:H12"/>
    <mergeCell ref="H13:H15"/>
    <mergeCell ref="H16:H18"/>
    <mergeCell ref="H19:H21"/>
    <mergeCell ref="H22:H24"/>
    <mergeCell ref="H25:H27"/>
    <mergeCell ref="H28:H31"/>
    <mergeCell ref="H32:H34"/>
    <mergeCell ref="H35:H39"/>
    <mergeCell ref="H40:H42"/>
    <mergeCell ref="H43:H44"/>
    <mergeCell ref="H45:H46"/>
    <mergeCell ref="H47:H50"/>
    <mergeCell ref="H51:H52"/>
    <mergeCell ref="H53:H56"/>
    <mergeCell ref="H57:H58"/>
    <mergeCell ref="H59:H60"/>
    <mergeCell ref="H61:H64"/>
    <mergeCell ref="H65:H68"/>
    <mergeCell ref="H69:H71"/>
    <mergeCell ref="H72:H73"/>
    <mergeCell ref="H74:H76"/>
    <mergeCell ref="H77:H78"/>
    <mergeCell ref="H81:H82"/>
    <mergeCell ref="H83:H84"/>
    <mergeCell ref="H90:H91"/>
    <mergeCell ref="H92:H93"/>
    <mergeCell ref="H94:H95"/>
    <mergeCell ref="H97:H98"/>
    <mergeCell ref="H127:H128"/>
    <mergeCell ref="H129:H130"/>
    <mergeCell ref="H131:H132"/>
    <mergeCell ref="H133:H134"/>
    <mergeCell ref="H135:H136"/>
    <mergeCell ref="H137:H138"/>
    <mergeCell ref="H140:H141"/>
    <mergeCell ref="H143:H144"/>
    <mergeCell ref="H145:H146"/>
    <mergeCell ref="H148:H149"/>
    <mergeCell ref="H150:H151"/>
    <mergeCell ref="H153:H154"/>
    <mergeCell ref="H156:H157"/>
    <mergeCell ref="H164:H165"/>
    <mergeCell ref="H169:H170"/>
    <mergeCell ref="H176:H177"/>
    <mergeCell ref="H178:H179"/>
    <mergeCell ref="H181:H182"/>
    <mergeCell ref="H183:H184"/>
    <mergeCell ref="H200:H201"/>
    <mergeCell ref="H202:H203"/>
    <mergeCell ref="H204:H205"/>
    <mergeCell ref="H206:H207"/>
    <mergeCell ref="H215:H216"/>
    <mergeCell ref="I4:I6"/>
    <mergeCell ref="I7:I9"/>
    <mergeCell ref="I10:I12"/>
    <mergeCell ref="I13:I15"/>
    <mergeCell ref="I16:I18"/>
    <mergeCell ref="I19:I21"/>
    <mergeCell ref="I22:I24"/>
    <mergeCell ref="I25:I27"/>
    <mergeCell ref="I28:I31"/>
    <mergeCell ref="I32:I34"/>
    <mergeCell ref="I35:I39"/>
    <mergeCell ref="I40:I42"/>
    <mergeCell ref="I43:I44"/>
    <mergeCell ref="I45:I46"/>
    <mergeCell ref="I47:I50"/>
    <mergeCell ref="I51:I52"/>
    <mergeCell ref="I53:I56"/>
    <mergeCell ref="I57:I58"/>
    <mergeCell ref="I59:I60"/>
    <mergeCell ref="I61:I64"/>
    <mergeCell ref="I65:I68"/>
    <mergeCell ref="I69:I71"/>
    <mergeCell ref="I72:I73"/>
    <mergeCell ref="I74:I76"/>
    <mergeCell ref="I77:I78"/>
    <mergeCell ref="I81:I82"/>
    <mergeCell ref="I83:I84"/>
    <mergeCell ref="I90:I91"/>
    <mergeCell ref="I92:I93"/>
    <mergeCell ref="I94:I95"/>
    <mergeCell ref="I97:I98"/>
    <mergeCell ref="I127:I128"/>
    <mergeCell ref="I129:I130"/>
    <mergeCell ref="I131:I132"/>
    <mergeCell ref="I133:I134"/>
    <mergeCell ref="I135:I136"/>
    <mergeCell ref="I137:I138"/>
    <mergeCell ref="I140:I141"/>
    <mergeCell ref="I143:I144"/>
    <mergeCell ref="I145:I146"/>
    <mergeCell ref="I148:I149"/>
    <mergeCell ref="I150:I151"/>
    <mergeCell ref="I153:I154"/>
    <mergeCell ref="I156:I157"/>
    <mergeCell ref="I164:I165"/>
    <mergeCell ref="I169:I170"/>
    <mergeCell ref="I176:I177"/>
    <mergeCell ref="I178:I179"/>
    <mergeCell ref="I181:I182"/>
    <mergeCell ref="I183:I184"/>
    <mergeCell ref="I200:I201"/>
    <mergeCell ref="I202:I203"/>
    <mergeCell ref="I204:I205"/>
    <mergeCell ref="I206:I207"/>
    <mergeCell ref="I215:I216"/>
    <mergeCell ref="J4:J6"/>
    <mergeCell ref="J7:J9"/>
    <mergeCell ref="J10:J12"/>
    <mergeCell ref="J13:J15"/>
    <mergeCell ref="J16:J18"/>
    <mergeCell ref="J19:J21"/>
    <mergeCell ref="J22:J24"/>
    <mergeCell ref="J25:J27"/>
    <mergeCell ref="J28:J31"/>
    <mergeCell ref="J32:J34"/>
    <mergeCell ref="J35:J39"/>
    <mergeCell ref="J40:J42"/>
    <mergeCell ref="J43:J44"/>
    <mergeCell ref="J45:J46"/>
    <mergeCell ref="J47:J50"/>
    <mergeCell ref="J51:J52"/>
    <mergeCell ref="J53:J56"/>
    <mergeCell ref="J57:J58"/>
    <mergeCell ref="J59:J60"/>
    <mergeCell ref="J61:J64"/>
    <mergeCell ref="J65:J68"/>
    <mergeCell ref="J69:J71"/>
    <mergeCell ref="J72:J73"/>
    <mergeCell ref="J74:J76"/>
    <mergeCell ref="J77:J78"/>
    <mergeCell ref="J81:J82"/>
    <mergeCell ref="J83:J84"/>
    <mergeCell ref="J90:J91"/>
    <mergeCell ref="J92:J93"/>
    <mergeCell ref="J94:J95"/>
    <mergeCell ref="J97:J98"/>
    <mergeCell ref="J127:J128"/>
    <mergeCell ref="J129:J130"/>
    <mergeCell ref="J131:J132"/>
    <mergeCell ref="J133:J134"/>
    <mergeCell ref="J135:J136"/>
    <mergeCell ref="J137:J138"/>
    <mergeCell ref="J140:J141"/>
    <mergeCell ref="J143:J144"/>
    <mergeCell ref="J145:J146"/>
    <mergeCell ref="J148:J149"/>
    <mergeCell ref="J150:J151"/>
    <mergeCell ref="J153:J154"/>
    <mergeCell ref="J156:J157"/>
    <mergeCell ref="J164:J165"/>
    <mergeCell ref="J169:J170"/>
    <mergeCell ref="J178:J179"/>
    <mergeCell ref="J181:J182"/>
    <mergeCell ref="J183:J184"/>
    <mergeCell ref="J200:J201"/>
    <mergeCell ref="J202:J203"/>
    <mergeCell ref="J204:J205"/>
    <mergeCell ref="J206:J207"/>
    <mergeCell ref="J215:J216"/>
    <mergeCell ref="K4:K6"/>
    <mergeCell ref="K7:K9"/>
    <mergeCell ref="K10:K12"/>
    <mergeCell ref="K13:K15"/>
    <mergeCell ref="K16:K18"/>
    <mergeCell ref="K19:K21"/>
    <mergeCell ref="K22:K24"/>
    <mergeCell ref="K25:K27"/>
    <mergeCell ref="K28:K31"/>
    <mergeCell ref="K32:K34"/>
    <mergeCell ref="K35:K39"/>
    <mergeCell ref="K40:K42"/>
    <mergeCell ref="K43:K44"/>
    <mergeCell ref="K45:K46"/>
    <mergeCell ref="K47:K50"/>
    <mergeCell ref="K51:K52"/>
    <mergeCell ref="K53:K56"/>
    <mergeCell ref="K57:K58"/>
    <mergeCell ref="K59:K60"/>
    <mergeCell ref="K61:K64"/>
    <mergeCell ref="K65:K68"/>
    <mergeCell ref="K69:K71"/>
    <mergeCell ref="K72:K73"/>
    <mergeCell ref="K74:K76"/>
    <mergeCell ref="K77:K78"/>
    <mergeCell ref="K81:K82"/>
    <mergeCell ref="K83:K84"/>
    <mergeCell ref="K90:K91"/>
    <mergeCell ref="K92:K93"/>
    <mergeCell ref="K94:K95"/>
    <mergeCell ref="K97:K98"/>
    <mergeCell ref="K127:K128"/>
    <mergeCell ref="K129:K130"/>
    <mergeCell ref="K131:K132"/>
    <mergeCell ref="K133:K134"/>
    <mergeCell ref="K135:K136"/>
    <mergeCell ref="K137:K138"/>
    <mergeCell ref="K140:K141"/>
    <mergeCell ref="K143:K144"/>
    <mergeCell ref="K148:K149"/>
    <mergeCell ref="K150:K151"/>
    <mergeCell ref="K153:K154"/>
    <mergeCell ref="K156:K157"/>
    <mergeCell ref="K164:K165"/>
    <mergeCell ref="K169:K170"/>
    <mergeCell ref="K178:K179"/>
    <mergeCell ref="K181:K182"/>
    <mergeCell ref="K183:K184"/>
    <mergeCell ref="K200:K201"/>
    <mergeCell ref="K202:K203"/>
    <mergeCell ref="K204:K205"/>
    <mergeCell ref="K206:K207"/>
    <mergeCell ref="K215:K216"/>
    <mergeCell ref="L4:L6"/>
    <mergeCell ref="L7:L9"/>
    <mergeCell ref="L10:L12"/>
    <mergeCell ref="L13:L15"/>
    <mergeCell ref="L16:L18"/>
    <mergeCell ref="L19:L21"/>
    <mergeCell ref="L22:L24"/>
    <mergeCell ref="L25:L27"/>
    <mergeCell ref="L28:L31"/>
    <mergeCell ref="L32:L34"/>
    <mergeCell ref="L35:L39"/>
    <mergeCell ref="L40:L42"/>
    <mergeCell ref="L43:L44"/>
    <mergeCell ref="L45:L46"/>
    <mergeCell ref="L47:L50"/>
    <mergeCell ref="L51:L52"/>
    <mergeCell ref="L53:L56"/>
    <mergeCell ref="L57:L58"/>
    <mergeCell ref="L59:L60"/>
    <mergeCell ref="L61:L64"/>
    <mergeCell ref="L65:L68"/>
    <mergeCell ref="L69:L71"/>
    <mergeCell ref="L72:L73"/>
    <mergeCell ref="L74:L76"/>
    <mergeCell ref="L77:L78"/>
    <mergeCell ref="L81:L82"/>
    <mergeCell ref="L83:L84"/>
    <mergeCell ref="L90:L91"/>
    <mergeCell ref="L92:L93"/>
    <mergeCell ref="L94:L95"/>
    <mergeCell ref="L97:L98"/>
    <mergeCell ref="L127:L128"/>
    <mergeCell ref="L129:L130"/>
    <mergeCell ref="L131:L132"/>
    <mergeCell ref="L133:L134"/>
    <mergeCell ref="L135:L136"/>
    <mergeCell ref="L137:L138"/>
    <mergeCell ref="L140:L141"/>
    <mergeCell ref="L143:L144"/>
    <mergeCell ref="L148:L149"/>
    <mergeCell ref="L150:L151"/>
    <mergeCell ref="L153:L154"/>
    <mergeCell ref="L156:L157"/>
    <mergeCell ref="L164:L165"/>
    <mergeCell ref="L169:L170"/>
    <mergeCell ref="L178:L179"/>
    <mergeCell ref="L181:L182"/>
    <mergeCell ref="L183:L184"/>
    <mergeCell ref="L200:L201"/>
    <mergeCell ref="L202:L203"/>
    <mergeCell ref="L204:L205"/>
    <mergeCell ref="L206:L207"/>
    <mergeCell ref="L215:L216"/>
    <mergeCell ref="M4:M6"/>
    <mergeCell ref="M7:M9"/>
    <mergeCell ref="M10:M12"/>
    <mergeCell ref="M13:M15"/>
    <mergeCell ref="M16:M18"/>
    <mergeCell ref="M19:M21"/>
    <mergeCell ref="M22:M24"/>
    <mergeCell ref="M25:M27"/>
    <mergeCell ref="M28:M31"/>
    <mergeCell ref="M32:M34"/>
    <mergeCell ref="M35:M39"/>
    <mergeCell ref="M40:M42"/>
    <mergeCell ref="M43:M44"/>
    <mergeCell ref="M45:M46"/>
    <mergeCell ref="M47:M50"/>
    <mergeCell ref="M51:M52"/>
    <mergeCell ref="M53:M56"/>
    <mergeCell ref="M57:M58"/>
    <mergeCell ref="M59:M60"/>
    <mergeCell ref="M61:M64"/>
    <mergeCell ref="M65:M68"/>
    <mergeCell ref="M69:M71"/>
    <mergeCell ref="M72:M73"/>
    <mergeCell ref="M74:M76"/>
    <mergeCell ref="M77:M78"/>
    <mergeCell ref="M81:M82"/>
    <mergeCell ref="M83:M84"/>
    <mergeCell ref="M90:M91"/>
    <mergeCell ref="M92:M93"/>
    <mergeCell ref="M94:M95"/>
    <mergeCell ref="M97:M98"/>
    <mergeCell ref="M127:M128"/>
    <mergeCell ref="M129:M130"/>
    <mergeCell ref="M131:M132"/>
    <mergeCell ref="M133:M134"/>
    <mergeCell ref="M135:M136"/>
    <mergeCell ref="M137:M138"/>
    <mergeCell ref="M140:M141"/>
    <mergeCell ref="M143:M144"/>
    <mergeCell ref="M145:M146"/>
    <mergeCell ref="M148:M149"/>
    <mergeCell ref="M150:M151"/>
    <mergeCell ref="M153:M154"/>
    <mergeCell ref="M156:M157"/>
    <mergeCell ref="M164:M165"/>
    <mergeCell ref="M169:M170"/>
    <mergeCell ref="M178:M179"/>
    <mergeCell ref="M181:M182"/>
    <mergeCell ref="M183:M184"/>
    <mergeCell ref="M200:M201"/>
    <mergeCell ref="M202:M203"/>
    <mergeCell ref="M204:M205"/>
    <mergeCell ref="M206:M207"/>
    <mergeCell ref="M215:M216"/>
    <mergeCell ref="N4:N6"/>
    <mergeCell ref="N7:N9"/>
    <mergeCell ref="N10:N12"/>
    <mergeCell ref="N13:N15"/>
    <mergeCell ref="N16:N18"/>
    <mergeCell ref="N19:N21"/>
    <mergeCell ref="N22:N24"/>
    <mergeCell ref="N25:N27"/>
    <mergeCell ref="N28:N31"/>
    <mergeCell ref="N32:N34"/>
    <mergeCell ref="N35:N39"/>
    <mergeCell ref="N40:N42"/>
    <mergeCell ref="N43:N44"/>
    <mergeCell ref="N45:N46"/>
    <mergeCell ref="N47:N50"/>
    <mergeCell ref="N51:N52"/>
    <mergeCell ref="N53:N56"/>
    <mergeCell ref="N57:N58"/>
    <mergeCell ref="N59:N60"/>
    <mergeCell ref="N61:N64"/>
    <mergeCell ref="N65:N68"/>
    <mergeCell ref="N69:N71"/>
    <mergeCell ref="N72:N73"/>
    <mergeCell ref="N74:N76"/>
    <mergeCell ref="N77:N78"/>
    <mergeCell ref="N81:N82"/>
    <mergeCell ref="N83:N84"/>
    <mergeCell ref="N90:N91"/>
    <mergeCell ref="N92:N93"/>
    <mergeCell ref="N94:N95"/>
    <mergeCell ref="N97:N98"/>
    <mergeCell ref="N127:N128"/>
    <mergeCell ref="N129:N130"/>
    <mergeCell ref="N131:N132"/>
    <mergeCell ref="N133:N134"/>
    <mergeCell ref="N135:N136"/>
    <mergeCell ref="N137:N138"/>
    <mergeCell ref="N140:N141"/>
    <mergeCell ref="N148:N149"/>
    <mergeCell ref="N150:N151"/>
    <mergeCell ref="N156:N157"/>
    <mergeCell ref="N164:N165"/>
    <mergeCell ref="N200:N201"/>
    <mergeCell ref="N202:N203"/>
    <mergeCell ref="N215:N216"/>
    <mergeCell ref="S4:S6"/>
    <mergeCell ref="S7:S9"/>
    <mergeCell ref="S10:S12"/>
    <mergeCell ref="S13:S15"/>
    <mergeCell ref="S16:S18"/>
    <mergeCell ref="S19:S21"/>
    <mergeCell ref="S22:S24"/>
    <mergeCell ref="S25:S27"/>
    <mergeCell ref="S28:S31"/>
    <mergeCell ref="S32:S34"/>
    <mergeCell ref="S35:S39"/>
    <mergeCell ref="S40:S42"/>
    <mergeCell ref="S43:S44"/>
    <mergeCell ref="S45:S46"/>
    <mergeCell ref="S47:S50"/>
    <mergeCell ref="S51:S52"/>
    <mergeCell ref="S53:S56"/>
    <mergeCell ref="S57:S58"/>
    <mergeCell ref="S59:S60"/>
    <mergeCell ref="S61:S64"/>
    <mergeCell ref="S65:S68"/>
    <mergeCell ref="S69:S71"/>
    <mergeCell ref="S72:S73"/>
    <mergeCell ref="S74:S76"/>
    <mergeCell ref="S77:S78"/>
    <mergeCell ref="S81:S82"/>
    <mergeCell ref="S83:S84"/>
    <mergeCell ref="S90:S91"/>
    <mergeCell ref="S92:S93"/>
    <mergeCell ref="S94:S95"/>
    <mergeCell ref="S97:S98"/>
    <mergeCell ref="S127:S128"/>
    <mergeCell ref="S129:S130"/>
    <mergeCell ref="S131:S132"/>
    <mergeCell ref="S133:S134"/>
    <mergeCell ref="S135:S136"/>
    <mergeCell ref="S137:S138"/>
    <mergeCell ref="S140:S141"/>
    <mergeCell ref="S143:S144"/>
    <mergeCell ref="S145:S146"/>
    <mergeCell ref="S148:S149"/>
    <mergeCell ref="S150:S151"/>
    <mergeCell ref="S153:S154"/>
    <mergeCell ref="S156:S157"/>
    <mergeCell ref="S164:S165"/>
    <mergeCell ref="S169:S170"/>
    <mergeCell ref="S176:S177"/>
    <mergeCell ref="S178:S179"/>
    <mergeCell ref="S181:S182"/>
    <mergeCell ref="S183:S184"/>
    <mergeCell ref="S200:S201"/>
    <mergeCell ref="S202:S203"/>
    <mergeCell ref="S204:S205"/>
    <mergeCell ref="S206:S207"/>
    <mergeCell ref="S215:S216"/>
    <mergeCell ref="T4:T6"/>
    <mergeCell ref="T7:T9"/>
    <mergeCell ref="T10:T12"/>
    <mergeCell ref="T13:T15"/>
    <mergeCell ref="T16:T18"/>
    <mergeCell ref="T19:T21"/>
    <mergeCell ref="T22:T24"/>
    <mergeCell ref="T25:T27"/>
    <mergeCell ref="T28:T31"/>
    <mergeCell ref="T32:T34"/>
    <mergeCell ref="T35:T39"/>
    <mergeCell ref="T40:T42"/>
    <mergeCell ref="T43:T44"/>
    <mergeCell ref="T45:T46"/>
    <mergeCell ref="T47:T50"/>
    <mergeCell ref="T51:T52"/>
    <mergeCell ref="T53:T56"/>
    <mergeCell ref="T57:T58"/>
    <mergeCell ref="T59:T60"/>
    <mergeCell ref="T61:T64"/>
    <mergeCell ref="T65:T68"/>
    <mergeCell ref="T69:T71"/>
    <mergeCell ref="T72:T73"/>
    <mergeCell ref="T74:T76"/>
    <mergeCell ref="T77:T78"/>
    <mergeCell ref="T81:T82"/>
    <mergeCell ref="T83:T84"/>
    <mergeCell ref="T90:T91"/>
    <mergeCell ref="T92:T93"/>
    <mergeCell ref="T94:T95"/>
    <mergeCell ref="T97:T98"/>
    <mergeCell ref="T127:T128"/>
    <mergeCell ref="T129:T130"/>
    <mergeCell ref="T131:T132"/>
    <mergeCell ref="T133:T134"/>
    <mergeCell ref="T135:T136"/>
    <mergeCell ref="T137:T138"/>
    <mergeCell ref="T140:T141"/>
    <mergeCell ref="T143:T144"/>
    <mergeCell ref="T145:T146"/>
    <mergeCell ref="T148:T149"/>
    <mergeCell ref="T150:T151"/>
    <mergeCell ref="T153:T154"/>
    <mergeCell ref="T156:T157"/>
    <mergeCell ref="T164:T165"/>
    <mergeCell ref="T169:T170"/>
    <mergeCell ref="T176:T177"/>
    <mergeCell ref="T178:T179"/>
    <mergeCell ref="T181:T182"/>
    <mergeCell ref="T183:T184"/>
    <mergeCell ref="T200:T201"/>
    <mergeCell ref="T202:T203"/>
    <mergeCell ref="T204:T205"/>
    <mergeCell ref="T206:T207"/>
    <mergeCell ref="T215:T216"/>
    <mergeCell ref="U4:U6"/>
    <mergeCell ref="U7:U9"/>
    <mergeCell ref="U10:U12"/>
    <mergeCell ref="U13:U15"/>
    <mergeCell ref="U16:U18"/>
    <mergeCell ref="U19:U21"/>
    <mergeCell ref="U22:U24"/>
    <mergeCell ref="U25:U27"/>
    <mergeCell ref="U28:U31"/>
    <mergeCell ref="U32:U34"/>
    <mergeCell ref="U35:U39"/>
    <mergeCell ref="U40:U42"/>
    <mergeCell ref="U43:U44"/>
    <mergeCell ref="U45:U46"/>
    <mergeCell ref="U47:U50"/>
    <mergeCell ref="U51:U52"/>
    <mergeCell ref="U53:U56"/>
    <mergeCell ref="U57:U58"/>
    <mergeCell ref="U59:U60"/>
    <mergeCell ref="U61:U64"/>
    <mergeCell ref="U65:U68"/>
    <mergeCell ref="U69:U71"/>
    <mergeCell ref="U72:U73"/>
    <mergeCell ref="U74:U76"/>
    <mergeCell ref="U77:U78"/>
    <mergeCell ref="U81:U82"/>
    <mergeCell ref="U83:U84"/>
    <mergeCell ref="U90:U91"/>
    <mergeCell ref="U92:U93"/>
    <mergeCell ref="U94:U95"/>
    <mergeCell ref="U97:U98"/>
    <mergeCell ref="U127:U128"/>
    <mergeCell ref="U129:U130"/>
    <mergeCell ref="U131:U132"/>
    <mergeCell ref="U133:U134"/>
    <mergeCell ref="U135:U136"/>
    <mergeCell ref="U137:U138"/>
    <mergeCell ref="U140:U141"/>
    <mergeCell ref="U143:U144"/>
    <mergeCell ref="U145:U146"/>
    <mergeCell ref="U148:U149"/>
    <mergeCell ref="U150:U151"/>
    <mergeCell ref="U153:U154"/>
    <mergeCell ref="U156:U157"/>
    <mergeCell ref="U164:U165"/>
    <mergeCell ref="U169:U170"/>
    <mergeCell ref="U176:U177"/>
    <mergeCell ref="U178:U179"/>
    <mergeCell ref="U181:U182"/>
    <mergeCell ref="U183:U184"/>
    <mergeCell ref="U200:U201"/>
    <mergeCell ref="U202:U203"/>
    <mergeCell ref="U204:U205"/>
    <mergeCell ref="U206:U207"/>
    <mergeCell ref="U215:U216"/>
    <mergeCell ref="V4:V6"/>
    <mergeCell ref="V7:V9"/>
    <mergeCell ref="V10:V12"/>
    <mergeCell ref="V13:V15"/>
    <mergeCell ref="V16:V18"/>
    <mergeCell ref="V19:V21"/>
    <mergeCell ref="V22:V24"/>
    <mergeCell ref="V25:V27"/>
    <mergeCell ref="V28:V31"/>
    <mergeCell ref="V32:V34"/>
    <mergeCell ref="V35:V39"/>
    <mergeCell ref="V40:V42"/>
    <mergeCell ref="V43:V44"/>
    <mergeCell ref="V45:V46"/>
    <mergeCell ref="V47:V50"/>
    <mergeCell ref="V51:V52"/>
    <mergeCell ref="V53:V56"/>
    <mergeCell ref="V57:V58"/>
    <mergeCell ref="V59:V60"/>
    <mergeCell ref="V61:V64"/>
    <mergeCell ref="V65:V68"/>
    <mergeCell ref="V69:V71"/>
    <mergeCell ref="V72:V73"/>
    <mergeCell ref="V74:V76"/>
    <mergeCell ref="V77:V78"/>
    <mergeCell ref="V81:V82"/>
    <mergeCell ref="V83:V84"/>
    <mergeCell ref="V90:V91"/>
    <mergeCell ref="V92:V93"/>
    <mergeCell ref="V94:V95"/>
    <mergeCell ref="V97:V98"/>
    <mergeCell ref="V127:V128"/>
    <mergeCell ref="V129:V130"/>
    <mergeCell ref="V131:V132"/>
    <mergeCell ref="V133:V134"/>
    <mergeCell ref="V135:V136"/>
    <mergeCell ref="V137:V138"/>
    <mergeCell ref="V140:V141"/>
    <mergeCell ref="V143:V144"/>
    <mergeCell ref="V145:V146"/>
    <mergeCell ref="V148:V149"/>
    <mergeCell ref="V150:V151"/>
    <mergeCell ref="V153:V154"/>
    <mergeCell ref="V156:V157"/>
    <mergeCell ref="V164:V165"/>
    <mergeCell ref="V169:V170"/>
    <mergeCell ref="V176:V177"/>
    <mergeCell ref="V178:V179"/>
    <mergeCell ref="V181:V182"/>
    <mergeCell ref="V183:V184"/>
    <mergeCell ref="V200:V201"/>
    <mergeCell ref="V202:V203"/>
    <mergeCell ref="V204:V205"/>
    <mergeCell ref="V206:V207"/>
    <mergeCell ref="V215:V216"/>
    <mergeCell ref="W4:W6"/>
    <mergeCell ref="W7:W9"/>
    <mergeCell ref="W10:W12"/>
    <mergeCell ref="X4:X6"/>
    <mergeCell ref="Y4:Y6"/>
    <mergeCell ref="Y7:Y9"/>
    <mergeCell ref="Y10:Y12"/>
    <mergeCell ref="Y13:Y15"/>
    <mergeCell ref="Y16:Y18"/>
    <mergeCell ref="Y19:Y21"/>
    <mergeCell ref="Y22:Y24"/>
    <mergeCell ref="Y25:Y27"/>
    <mergeCell ref="Y28:Y31"/>
    <mergeCell ref="Y32:Y34"/>
    <mergeCell ref="Y35:Y39"/>
    <mergeCell ref="Y40:Y42"/>
    <mergeCell ref="Y43:Y44"/>
    <mergeCell ref="Y45:Y46"/>
    <mergeCell ref="Y47:Y50"/>
    <mergeCell ref="Y51:Y52"/>
    <mergeCell ref="Y53:Y56"/>
    <mergeCell ref="Y57:Y58"/>
    <mergeCell ref="Y59:Y60"/>
    <mergeCell ref="Y61:Y64"/>
    <mergeCell ref="Y65:Y68"/>
    <mergeCell ref="Y69:Y71"/>
    <mergeCell ref="Y72:Y73"/>
    <mergeCell ref="Y74:Y76"/>
    <mergeCell ref="Y77:Y78"/>
    <mergeCell ref="Y81:Y82"/>
    <mergeCell ref="Y83:Y84"/>
    <mergeCell ref="Y90:Y91"/>
    <mergeCell ref="Y92:Y93"/>
    <mergeCell ref="Y94:Y95"/>
    <mergeCell ref="Y97:Y98"/>
    <mergeCell ref="Y127:Y128"/>
    <mergeCell ref="Y129:Y130"/>
    <mergeCell ref="Y131:Y132"/>
    <mergeCell ref="Y133:Y134"/>
    <mergeCell ref="Y135:Y136"/>
    <mergeCell ref="Y137:Y138"/>
    <mergeCell ref="Y140:Y141"/>
    <mergeCell ref="Y143:Y144"/>
    <mergeCell ref="Y145:Y146"/>
    <mergeCell ref="Y148:Y149"/>
    <mergeCell ref="Y150:Y151"/>
    <mergeCell ref="Y153:Y154"/>
    <mergeCell ref="Y156:Y157"/>
    <mergeCell ref="Y164:Y165"/>
    <mergeCell ref="Y169:Y170"/>
    <mergeCell ref="Y176:Y177"/>
    <mergeCell ref="Y178:Y179"/>
    <mergeCell ref="Y181:Y182"/>
    <mergeCell ref="Y183:Y184"/>
    <mergeCell ref="Y200:Y201"/>
    <mergeCell ref="Y202:Y203"/>
    <mergeCell ref="Y204:Y205"/>
    <mergeCell ref="Y206:Y207"/>
    <mergeCell ref="Y215:Y216"/>
    <mergeCell ref="AB4:AB6"/>
    <mergeCell ref="AB7:AB9"/>
    <mergeCell ref="AB10:AB12"/>
    <mergeCell ref="AB13:AB15"/>
    <mergeCell ref="AB16:AB18"/>
    <mergeCell ref="AB19:AB21"/>
    <mergeCell ref="AB22:AB24"/>
    <mergeCell ref="AB25:AB27"/>
    <mergeCell ref="AB28:AB31"/>
    <mergeCell ref="AB32:AB34"/>
    <mergeCell ref="AB35:AB39"/>
    <mergeCell ref="AB40:AB42"/>
    <mergeCell ref="AB43:AB44"/>
    <mergeCell ref="AB45:AB46"/>
    <mergeCell ref="AB47:AB50"/>
    <mergeCell ref="AB51:AB52"/>
    <mergeCell ref="AB53:AB56"/>
    <mergeCell ref="AB57:AB58"/>
    <mergeCell ref="AB59:AB60"/>
    <mergeCell ref="AB61:AB64"/>
    <mergeCell ref="AB65:AB68"/>
    <mergeCell ref="AB69:AB71"/>
    <mergeCell ref="AB72:AB73"/>
    <mergeCell ref="AB74:AB76"/>
    <mergeCell ref="AB77:AB78"/>
    <mergeCell ref="AB81:AB82"/>
    <mergeCell ref="AB83:AB84"/>
    <mergeCell ref="AB90:AB91"/>
    <mergeCell ref="AB92:AB93"/>
    <mergeCell ref="AB94:AB95"/>
    <mergeCell ref="AB97:AB98"/>
    <mergeCell ref="AB127:AB128"/>
    <mergeCell ref="AB129:AB130"/>
    <mergeCell ref="AB131:AB132"/>
    <mergeCell ref="AB133:AB134"/>
    <mergeCell ref="AB135:AB136"/>
    <mergeCell ref="AB137:AB138"/>
    <mergeCell ref="AB140:AB141"/>
    <mergeCell ref="AB143:AB144"/>
    <mergeCell ref="AB145:AB146"/>
    <mergeCell ref="AB148:AB149"/>
    <mergeCell ref="AB150:AB151"/>
    <mergeCell ref="AB153:AB154"/>
    <mergeCell ref="AB156:AB157"/>
    <mergeCell ref="AB164:AB165"/>
    <mergeCell ref="AB169:AB170"/>
    <mergeCell ref="AB178:AB179"/>
    <mergeCell ref="AB181:AB182"/>
    <mergeCell ref="AB183:AB184"/>
    <mergeCell ref="AB200:AB201"/>
    <mergeCell ref="AB202:AB203"/>
    <mergeCell ref="AB204:AB205"/>
    <mergeCell ref="AB206:AB207"/>
    <mergeCell ref="AB215:AB216"/>
  </mergeCells>
  <conditionalFormatting sqref="S3:S1048576">
    <cfRule type="duplicateValues" dxfId="0" priority="1"/>
  </conditionalFormatting>
  <pageMargins left="0.511805555555556" right="0.393055555555556" top="0.708333333333333" bottom="0.314583333333333" header="0.298611111111111" footer="0.298611111111111"/>
  <pageSetup paperSize="9" scale="47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E217"/>
  <sheetViews>
    <sheetView view="pageBreakPreview" zoomScaleNormal="70" workbookViewId="0">
      <pane xSplit="8" ySplit="1" topLeftCell="Q2" activePane="bottomRight" state="frozen"/>
      <selection/>
      <selection pane="topRight"/>
      <selection pane="bottomLeft"/>
      <selection pane="bottomRight" activeCell="J158" sqref="J158"/>
    </sheetView>
  </sheetViews>
  <sheetFormatPr defaultColWidth="8.75" defaultRowHeight="14.25"/>
  <cols>
    <col min="1" max="1" width="5.725" style="1" customWidth="1"/>
    <col min="2" max="2" width="5.5" style="1" customWidth="1"/>
    <col min="3" max="3" width="15.5833333333333" style="5" customWidth="1"/>
    <col min="4" max="5" width="17.05" style="1" customWidth="1"/>
    <col min="6" max="6" width="7.05833333333333" style="1" customWidth="1"/>
    <col min="7" max="7" width="16.225" style="6" customWidth="1"/>
    <col min="8" max="8" width="17.925" style="7" customWidth="1"/>
    <col min="9" max="9" width="16.9083333333333" style="8" customWidth="1"/>
    <col min="10" max="10" width="11.6166666666667" style="1" customWidth="1"/>
    <col min="11" max="11" width="10.45" style="1" customWidth="1"/>
    <col min="12" max="12" width="17.1166666666667" style="1" customWidth="1"/>
    <col min="13" max="13" width="15.9416666666667" style="1" customWidth="1"/>
    <col min="14" max="14" width="11.7583333333333" style="1" customWidth="1"/>
    <col min="15" max="15" width="16.3416666666667" style="1" customWidth="1"/>
    <col min="16" max="16" width="10.45" style="1" customWidth="1"/>
    <col min="17" max="17" width="8.38333333333333" style="1" customWidth="1"/>
    <col min="18" max="18" width="15.4" style="1" customWidth="1"/>
    <col min="19" max="19" width="9.93333333333333" style="1" customWidth="1"/>
    <col min="20" max="20" width="13.975" style="1" customWidth="1"/>
    <col min="21" max="21" width="6.46666666666667" style="1" customWidth="1"/>
    <col min="22" max="22" width="8.38333333333333" style="1" customWidth="1"/>
    <col min="23" max="23" width="12.5" style="1" hidden="1" customWidth="1"/>
    <col min="24" max="24" width="12.25" style="1" hidden="1" customWidth="1"/>
    <col min="25" max="25" width="18.0916666666667" style="199" customWidth="1"/>
    <col min="26" max="26" width="15.8666666666667" style="1" customWidth="1"/>
    <col min="27" max="27" width="15.8666666666667" style="1" hidden="1" customWidth="1"/>
    <col min="28" max="28" width="22.3666666666667" style="1" hidden="1" customWidth="1"/>
    <col min="29" max="29" width="9.44166666666667" style="1" hidden="1" customWidth="1"/>
    <col min="30" max="30" width="8.75" style="1" hidden="1" customWidth="1"/>
    <col min="31" max="31" width="9.44166666666667" style="1" hidden="1" customWidth="1"/>
    <col min="32" max="34" width="8.75" style="1" hidden="1" customWidth="1"/>
    <col min="35" max="16384" width="8.75" style="1"/>
  </cols>
  <sheetData>
    <row r="1" s="2" customFormat="1" ht="84" customHeight="1" spans="1:27">
      <c r="A1" s="82" t="s">
        <v>69</v>
      </c>
      <c r="B1" s="82" t="s">
        <v>2</v>
      </c>
      <c r="C1" s="82" t="s">
        <v>70</v>
      </c>
      <c r="D1" s="82" t="s">
        <v>2</v>
      </c>
      <c r="E1" s="82" t="s">
        <v>71</v>
      </c>
      <c r="F1" s="82" t="s">
        <v>72</v>
      </c>
      <c r="G1" s="200" t="s">
        <v>73</v>
      </c>
      <c r="H1" s="201" t="s">
        <v>74</v>
      </c>
      <c r="I1" s="82" t="s">
        <v>75</v>
      </c>
      <c r="J1" s="82" t="s">
        <v>76</v>
      </c>
      <c r="K1" s="82" t="s">
        <v>77</v>
      </c>
      <c r="L1" s="82" t="s">
        <v>22</v>
      </c>
      <c r="M1" s="82" t="s">
        <v>78</v>
      </c>
      <c r="N1" s="82" t="s">
        <v>23</v>
      </c>
      <c r="O1" s="147" t="s">
        <v>79</v>
      </c>
      <c r="P1" s="82" t="s">
        <v>80</v>
      </c>
      <c r="Q1" s="82" t="s">
        <v>81</v>
      </c>
      <c r="R1" s="82" t="s">
        <v>82</v>
      </c>
      <c r="S1" s="82" t="s">
        <v>83</v>
      </c>
      <c r="T1" s="82" t="s">
        <v>84</v>
      </c>
      <c r="U1" s="82" t="s">
        <v>85</v>
      </c>
      <c r="V1" s="82" t="s">
        <v>86</v>
      </c>
      <c r="W1" s="2" t="s">
        <v>87</v>
      </c>
      <c r="X1" s="2" t="s">
        <v>88</v>
      </c>
      <c r="Y1" s="206" t="s">
        <v>27</v>
      </c>
      <c r="AA1" s="82" t="s">
        <v>78</v>
      </c>
    </row>
    <row r="2" s="3" customFormat="1" ht="24" customHeight="1" spans="1:27">
      <c r="A2" s="133" t="s">
        <v>89</v>
      </c>
      <c r="B2" s="19">
        <v>1</v>
      </c>
      <c r="C2" s="20" t="s">
        <v>90</v>
      </c>
      <c r="D2" s="19">
        <v>1</v>
      </c>
      <c r="E2" s="19" t="s">
        <v>91</v>
      </c>
      <c r="F2" s="19">
        <v>6</v>
      </c>
      <c r="G2" s="22">
        <v>204</v>
      </c>
      <c r="H2" s="22">
        <v>183</v>
      </c>
      <c r="I2" s="42" t="s">
        <v>92</v>
      </c>
      <c r="J2" s="43">
        <v>44902</v>
      </c>
      <c r="K2" s="19" t="s">
        <v>93</v>
      </c>
      <c r="L2" s="19" t="s">
        <v>94</v>
      </c>
      <c r="M2" s="57">
        <v>204</v>
      </c>
      <c r="N2" s="163">
        <v>44855</v>
      </c>
      <c r="O2" s="46">
        <v>61</v>
      </c>
      <c r="P2" s="203" t="s">
        <v>95</v>
      </c>
      <c r="Q2" s="36" t="s">
        <v>96</v>
      </c>
      <c r="R2" s="80">
        <v>44687</v>
      </c>
      <c r="S2" s="19" t="s">
        <v>97</v>
      </c>
      <c r="T2" s="43">
        <v>44665</v>
      </c>
      <c r="U2" s="19" t="s">
        <v>98</v>
      </c>
      <c r="V2" s="19" t="s">
        <v>99</v>
      </c>
      <c r="W2" s="202"/>
      <c r="X2" s="3">
        <v>13</v>
      </c>
      <c r="Y2" s="79" t="s">
        <v>100</v>
      </c>
      <c r="Z2" s="207"/>
      <c r="AA2" s="208">
        <v>204</v>
      </c>
    </row>
    <row r="3" s="3" customFormat="1" ht="24" customHeight="1" spans="1:28">
      <c r="A3" s="202"/>
      <c r="B3" s="23"/>
      <c r="C3" s="24"/>
      <c r="D3" s="23"/>
      <c r="E3" s="23"/>
      <c r="F3" s="23"/>
      <c r="G3" s="26"/>
      <c r="H3" s="26"/>
      <c r="I3" s="48"/>
      <c r="J3" s="49"/>
      <c r="K3" s="23"/>
      <c r="L3" s="23"/>
      <c r="M3" s="60"/>
      <c r="N3" s="164"/>
      <c r="O3" s="46">
        <v>61</v>
      </c>
      <c r="P3" s="203" t="s">
        <v>101</v>
      </c>
      <c r="Q3" s="36" t="s">
        <v>102</v>
      </c>
      <c r="R3" s="80">
        <v>44687</v>
      </c>
      <c r="S3" s="23"/>
      <c r="T3" s="23"/>
      <c r="U3" s="23"/>
      <c r="V3" s="23"/>
      <c r="W3" s="202"/>
      <c r="Y3" s="79"/>
      <c r="Z3" s="207"/>
      <c r="AA3" s="208"/>
      <c r="AB3" s="209">
        <v>44824</v>
      </c>
    </row>
    <row r="4" s="3" customFormat="1" ht="24" customHeight="1" spans="1:27">
      <c r="A4" s="202"/>
      <c r="B4" s="27"/>
      <c r="C4" s="28"/>
      <c r="D4" s="27"/>
      <c r="E4" s="27"/>
      <c r="F4" s="27"/>
      <c r="G4" s="30"/>
      <c r="H4" s="30"/>
      <c r="I4" s="51"/>
      <c r="J4" s="52"/>
      <c r="K4" s="27"/>
      <c r="L4" s="27"/>
      <c r="M4" s="62"/>
      <c r="N4" s="101"/>
      <c r="O4" s="46">
        <v>61</v>
      </c>
      <c r="P4" s="203" t="s">
        <v>103</v>
      </c>
      <c r="Q4" s="36" t="s">
        <v>102</v>
      </c>
      <c r="R4" s="80">
        <v>44979</v>
      </c>
      <c r="S4" s="27"/>
      <c r="T4" s="27"/>
      <c r="U4" s="27"/>
      <c r="V4" s="27"/>
      <c r="W4" s="202"/>
      <c r="Y4" s="79"/>
      <c r="Z4" s="207"/>
      <c r="AA4" s="208"/>
    </row>
    <row r="5" s="3" customFormat="1" ht="24" hidden="1" customHeight="1" spans="1:27">
      <c r="A5" s="202"/>
      <c r="B5" s="19">
        <v>2</v>
      </c>
      <c r="C5" s="20" t="s">
        <v>104</v>
      </c>
      <c r="D5" s="19">
        <v>2</v>
      </c>
      <c r="E5" s="19" t="s">
        <v>105</v>
      </c>
      <c r="F5" s="19">
        <v>5</v>
      </c>
      <c r="G5" s="22">
        <v>442</v>
      </c>
      <c r="H5" s="22">
        <v>396</v>
      </c>
      <c r="I5" s="42" t="s">
        <v>106</v>
      </c>
      <c r="J5" s="43">
        <v>44902</v>
      </c>
      <c r="K5" s="19" t="s">
        <v>107</v>
      </c>
      <c r="L5" s="19" t="s">
        <v>108</v>
      </c>
      <c r="M5" s="57">
        <v>442</v>
      </c>
      <c r="N5" s="43">
        <v>44855</v>
      </c>
      <c r="O5" s="46">
        <v>132</v>
      </c>
      <c r="P5" s="46" t="s">
        <v>109</v>
      </c>
      <c r="Q5" s="36" t="s">
        <v>96</v>
      </c>
      <c r="R5" s="69">
        <v>44687</v>
      </c>
      <c r="S5" s="19" t="s">
        <v>110</v>
      </c>
      <c r="T5" s="43">
        <v>44665</v>
      </c>
      <c r="U5" s="19" t="s">
        <v>98</v>
      </c>
      <c r="V5" s="19" t="s">
        <v>99</v>
      </c>
      <c r="W5" s="202"/>
      <c r="X5" s="3">
        <v>13</v>
      </c>
      <c r="Y5" s="79"/>
      <c r="Z5" s="207"/>
      <c r="AA5" s="208">
        <v>442</v>
      </c>
    </row>
    <row r="6" s="3" customFormat="1" ht="24" hidden="1" customHeight="1" spans="1:27">
      <c r="A6" s="202"/>
      <c r="B6" s="23"/>
      <c r="C6" s="24"/>
      <c r="D6" s="23"/>
      <c r="E6" s="23"/>
      <c r="F6" s="23"/>
      <c r="G6" s="26"/>
      <c r="H6" s="26"/>
      <c r="I6" s="48"/>
      <c r="J6" s="23"/>
      <c r="K6" s="23"/>
      <c r="L6" s="23"/>
      <c r="M6" s="60"/>
      <c r="N6" s="23"/>
      <c r="O6" s="46">
        <v>132</v>
      </c>
      <c r="P6" s="46" t="s">
        <v>111</v>
      </c>
      <c r="Q6" s="36" t="s">
        <v>102</v>
      </c>
      <c r="R6" s="69">
        <v>44692</v>
      </c>
      <c r="S6" s="23"/>
      <c r="T6" s="23"/>
      <c r="U6" s="23"/>
      <c r="V6" s="23"/>
      <c r="W6" s="202"/>
      <c r="Y6" s="79"/>
      <c r="Z6" s="207"/>
      <c r="AA6" s="208"/>
    </row>
    <row r="7" s="3" customFormat="1" ht="24" hidden="1" customHeight="1" spans="1:27">
      <c r="A7" s="202"/>
      <c r="B7" s="27"/>
      <c r="C7" s="28"/>
      <c r="D7" s="27"/>
      <c r="E7" s="27"/>
      <c r="F7" s="27"/>
      <c r="G7" s="30"/>
      <c r="H7" s="30"/>
      <c r="I7" s="51"/>
      <c r="J7" s="27"/>
      <c r="K7" s="27"/>
      <c r="L7" s="27"/>
      <c r="M7" s="62"/>
      <c r="N7" s="27"/>
      <c r="O7" s="46">
        <v>132</v>
      </c>
      <c r="P7" s="46" t="s">
        <v>112</v>
      </c>
      <c r="Q7" s="36" t="s">
        <v>102</v>
      </c>
      <c r="R7" s="69">
        <v>44860</v>
      </c>
      <c r="S7" s="27"/>
      <c r="T7" s="27"/>
      <c r="U7" s="27"/>
      <c r="V7" s="27"/>
      <c r="W7" s="202"/>
      <c r="Y7" s="79"/>
      <c r="Z7" s="207"/>
      <c r="AA7" s="208"/>
    </row>
    <row r="8" s="3" customFormat="1" ht="24" hidden="1" customHeight="1" spans="1:27">
      <c r="A8" s="202"/>
      <c r="B8" s="19">
        <v>3</v>
      </c>
      <c r="C8" s="20" t="s">
        <v>113</v>
      </c>
      <c r="D8" s="19">
        <v>3</v>
      </c>
      <c r="E8" s="19" t="s">
        <v>114</v>
      </c>
      <c r="F8" s="19">
        <v>9</v>
      </c>
      <c r="G8" s="22">
        <v>232.7</v>
      </c>
      <c r="H8" s="22">
        <v>210</v>
      </c>
      <c r="I8" s="42" t="s">
        <v>115</v>
      </c>
      <c r="J8" s="43">
        <v>44902</v>
      </c>
      <c r="K8" s="19" t="s">
        <v>116</v>
      </c>
      <c r="L8" s="19" t="s">
        <v>117</v>
      </c>
      <c r="M8" s="57">
        <v>232.7</v>
      </c>
      <c r="N8" s="19" t="s">
        <v>118</v>
      </c>
      <c r="O8" s="55">
        <v>70</v>
      </c>
      <c r="P8" s="203" t="s">
        <v>119</v>
      </c>
      <c r="Q8" s="36" t="s">
        <v>96</v>
      </c>
      <c r="R8" s="80">
        <v>44687</v>
      </c>
      <c r="S8" s="19" t="s">
        <v>120</v>
      </c>
      <c r="T8" s="43">
        <v>44665</v>
      </c>
      <c r="U8" s="19" t="s">
        <v>98</v>
      </c>
      <c r="V8" s="19" t="s">
        <v>99</v>
      </c>
      <c r="W8" s="202"/>
      <c r="X8" s="3">
        <v>13</v>
      </c>
      <c r="Y8" s="79"/>
      <c r="Z8" s="207"/>
      <c r="AA8" s="208">
        <v>232.7</v>
      </c>
    </row>
    <row r="9" s="3" customFormat="1" ht="24" hidden="1" customHeight="1" spans="1:27">
      <c r="A9" s="202"/>
      <c r="B9" s="23"/>
      <c r="C9" s="24"/>
      <c r="D9" s="23"/>
      <c r="E9" s="23"/>
      <c r="F9" s="23"/>
      <c r="G9" s="26"/>
      <c r="H9" s="26"/>
      <c r="I9" s="48"/>
      <c r="J9" s="23"/>
      <c r="K9" s="23"/>
      <c r="L9" s="23"/>
      <c r="M9" s="60"/>
      <c r="N9" s="23"/>
      <c r="O9" s="55">
        <v>70</v>
      </c>
      <c r="P9" s="203" t="s">
        <v>121</v>
      </c>
      <c r="Q9" s="36" t="s">
        <v>102</v>
      </c>
      <c r="R9" s="80">
        <v>44693</v>
      </c>
      <c r="S9" s="23"/>
      <c r="T9" s="23"/>
      <c r="U9" s="23"/>
      <c r="V9" s="23"/>
      <c r="W9" s="202"/>
      <c r="Y9" s="79"/>
      <c r="Z9" s="207"/>
      <c r="AA9" s="208"/>
    </row>
    <row r="10" s="3" customFormat="1" ht="24" hidden="1" customHeight="1" spans="1:27">
      <c r="A10" s="202"/>
      <c r="B10" s="27"/>
      <c r="C10" s="28"/>
      <c r="D10" s="27"/>
      <c r="E10" s="27"/>
      <c r="F10" s="27"/>
      <c r="G10" s="30"/>
      <c r="H10" s="30"/>
      <c r="I10" s="51"/>
      <c r="J10" s="27"/>
      <c r="K10" s="27"/>
      <c r="L10" s="27"/>
      <c r="M10" s="62"/>
      <c r="N10" s="27"/>
      <c r="O10" s="55">
        <v>70</v>
      </c>
      <c r="P10" s="203" t="s">
        <v>122</v>
      </c>
      <c r="Q10" s="36" t="s">
        <v>102</v>
      </c>
      <c r="R10" s="80">
        <v>45009</v>
      </c>
      <c r="S10" s="27"/>
      <c r="T10" s="27"/>
      <c r="U10" s="27"/>
      <c r="V10" s="27"/>
      <c r="W10" s="202"/>
      <c r="Y10" s="79"/>
      <c r="Z10" s="207"/>
      <c r="AA10" s="208"/>
    </row>
    <row r="11" s="3" customFormat="1" ht="24" hidden="1" customHeight="1" spans="1:27">
      <c r="A11" s="202"/>
      <c r="B11" s="19">
        <v>4</v>
      </c>
      <c r="C11" s="20" t="s">
        <v>123</v>
      </c>
      <c r="D11" s="19">
        <v>4</v>
      </c>
      <c r="E11" s="19" t="s">
        <v>124</v>
      </c>
      <c r="F11" s="19">
        <v>27</v>
      </c>
      <c r="G11" s="22">
        <v>279</v>
      </c>
      <c r="H11" s="22">
        <v>251</v>
      </c>
      <c r="I11" s="56" t="s">
        <v>125</v>
      </c>
      <c r="J11" s="43">
        <v>44902</v>
      </c>
      <c r="K11" s="57" t="s">
        <v>126</v>
      </c>
      <c r="L11" s="57" t="s">
        <v>127</v>
      </c>
      <c r="M11" s="57">
        <v>279</v>
      </c>
      <c r="N11" s="43">
        <v>44861</v>
      </c>
      <c r="O11" s="55">
        <v>84</v>
      </c>
      <c r="P11" s="58" t="s">
        <v>128</v>
      </c>
      <c r="Q11" s="36" t="s">
        <v>96</v>
      </c>
      <c r="R11" s="69">
        <v>44687</v>
      </c>
      <c r="S11" s="43" t="s">
        <v>129</v>
      </c>
      <c r="T11" s="43">
        <v>44665</v>
      </c>
      <c r="U11" s="19" t="s">
        <v>98</v>
      </c>
      <c r="V11" s="19" t="s">
        <v>99</v>
      </c>
      <c r="X11" s="3">
        <v>13</v>
      </c>
      <c r="Y11" s="79"/>
      <c r="Z11" s="207"/>
      <c r="AA11" s="208">
        <v>279</v>
      </c>
    </row>
    <row r="12" s="3" customFormat="1" ht="24" hidden="1" customHeight="1" spans="1:27">
      <c r="A12" s="202"/>
      <c r="B12" s="23"/>
      <c r="C12" s="24"/>
      <c r="D12" s="23"/>
      <c r="E12" s="23"/>
      <c r="F12" s="23"/>
      <c r="G12" s="26"/>
      <c r="H12" s="26"/>
      <c r="I12" s="59"/>
      <c r="J12" s="60"/>
      <c r="K12" s="60"/>
      <c r="L12" s="60"/>
      <c r="M12" s="60"/>
      <c r="N12" s="23"/>
      <c r="O12" s="55">
        <v>84</v>
      </c>
      <c r="P12" s="58" t="s">
        <v>130</v>
      </c>
      <c r="Q12" s="36" t="s">
        <v>102</v>
      </c>
      <c r="R12" s="69">
        <v>44693</v>
      </c>
      <c r="S12" s="23"/>
      <c r="T12" s="23"/>
      <c r="U12" s="23"/>
      <c r="V12" s="23"/>
      <c r="Y12" s="79"/>
      <c r="Z12" s="207"/>
      <c r="AA12" s="208"/>
    </row>
    <row r="13" s="3" customFormat="1" ht="24" hidden="1" customHeight="1" spans="1:27">
      <c r="A13" s="202"/>
      <c r="B13" s="27"/>
      <c r="C13" s="28"/>
      <c r="D13" s="27"/>
      <c r="E13" s="27"/>
      <c r="F13" s="27"/>
      <c r="G13" s="30"/>
      <c r="H13" s="30"/>
      <c r="I13" s="61"/>
      <c r="J13" s="62"/>
      <c r="K13" s="62"/>
      <c r="L13" s="62"/>
      <c r="M13" s="62"/>
      <c r="N13" s="27"/>
      <c r="O13" s="55">
        <v>83</v>
      </c>
      <c r="P13" s="58" t="s">
        <v>131</v>
      </c>
      <c r="Q13" s="36" t="s">
        <v>102</v>
      </c>
      <c r="R13" s="69">
        <v>44860</v>
      </c>
      <c r="S13" s="27"/>
      <c r="T13" s="27"/>
      <c r="U13" s="27"/>
      <c r="V13" s="27"/>
      <c r="Y13" s="79"/>
      <c r="Z13" s="207"/>
      <c r="AA13" s="208"/>
    </row>
    <row r="14" s="3" customFormat="1" ht="24" hidden="1" customHeight="1" spans="1:27">
      <c r="A14" s="202"/>
      <c r="B14" s="19">
        <v>5</v>
      </c>
      <c r="C14" s="20" t="s">
        <v>132</v>
      </c>
      <c r="D14" s="19">
        <v>5</v>
      </c>
      <c r="E14" s="19" t="s">
        <v>133</v>
      </c>
      <c r="F14" s="19">
        <v>2</v>
      </c>
      <c r="G14" s="22">
        <v>89</v>
      </c>
      <c r="H14" s="22">
        <v>79</v>
      </c>
      <c r="I14" s="42" t="s">
        <v>134</v>
      </c>
      <c r="J14" s="43">
        <v>44902</v>
      </c>
      <c r="K14" s="19" t="s">
        <v>135</v>
      </c>
      <c r="L14" s="19" t="s">
        <v>136</v>
      </c>
      <c r="M14" s="57">
        <v>89</v>
      </c>
      <c r="N14" s="43">
        <v>44855</v>
      </c>
      <c r="O14" s="55">
        <v>27</v>
      </c>
      <c r="P14" s="203" t="s">
        <v>137</v>
      </c>
      <c r="Q14" s="36" t="s">
        <v>96</v>
      </c>
      <c r="R14" s="69">
        <v>44687</v>
      </c>
      <c r="S14" s="43" t="s">
        <v>138</v>
      </c>
      <c r="T14" s="43">
        <v>44665</v>
      </c>
      <c r="U14" s="43" t="s">
        <v>98</v>
      </c>
      <c r="V14" s="43" t="s">
        <v>99</v>
      </c>
      <c r="X14" s="3">
        <v>13</v>
      </c>
      <c r="Y14" s="81"/>
      <c r="Z14" s="207"/>
      <c r="AA14" s="208">
        <v>89</v>
      </c>
    </row>
    <row r="15" s="3" customFormat="1" ht="24" hidden="1" customHeight="1" spans="1:27">
      <c r="A15" s="202"/>
      <c r="B15" s="23"/>
      <c r="C15" s="24"/>
      <c r="D15" s="23"/>
      <c r="E15" s="23"/>
      <c r="F15" s="23"/>
      <c r="G15" s="26"/>
      <c r="H15" s="26"/>
      <c r="I15" s="48"/>
      <c r="J15" s="23"/>
      <c r="K15" s="23"/>
      <c r="L15" s="23"/>
      <c r="M15" s="60"/>
      <c r="N15" s="23"/>
      <c r="O15" s="55">
        <v>27</v>
      </c>
      <c r="P15" s="203" t="s">
        <v>139</v>
      </c>
      <c r="Q15" s="36" t="s">
        <v>102</v>
      </c>
      <c r="R15" s="69">
        <v>44692</v>
      </c>
      <c r="S15" s="23"/>
      <c r="T15" s="23"/>
      <c r="U15" s="23"/>
      <c r="V15" s="23"/>
      <c r="Y15" s="79"/>
      <c r="Z15" s="207"/>
      <c r="AA15" s="208"/>
    </row>
    <row r="16" s="3" customFormat="1" ht="24" hidden="1" customHeight="1" spans="1:27">
      <c r="A16" s="202"/>
      <c r="B16" s="27"/>
      <c r="C16" s="28"/>
      <c r="D16" s="27"/>
      <c r="E16" s="27"/>
      <c r="F16" s="27"/>
      <c r="G16" s="30"/>
      <c r="H16" s="30"/>
      <c r="I16" s="51"/>
      <c r="J16" s="27"/>
      <c r="K16" s="27"/>
      <c r="L16" s="27"/>
      <c r="M16" s="62"/>
      <c r="N16" s="27"/>
      <c r="O16" s="55">
        <v>25</v>
      </c>
      <c r="P16" s="203" t="s">
        <v>140</v>
      </c>
      <c r="Q16" s="36" t="s">
        <v>102</v>
      </c>
      <c r="R16" s="69">
        <v>45044</v>
      </c>
      <c r="S16" s="27"/>
      <c r="T16" s="27"/>
      <c r="U16" s="27"/>
      <c r="V16" s="27"/>
      <c r="Y16" s="79"/>
      <c r="Z16" s="207"/>
      <c r="AA16" s="208"/>
    </row>
    <row r="17" s="3" customFormat="1" ht="24" hidden="1" customHeight="1" spans="1:27">
      <c r="A17" s="202"/>
      <c r="B17" s="19">
        <v>6</v>
      </c>
      <c r="C17" s="20" t="s">
        <v>141</v>
      </c>
      <c r="D17" s="19">
        <v>6</v>
      </c>
      <c r="E17" s="19" t="s">
        <v>142</v>
      </c>
      <c r="F17" s="19">
        <v>3</v>
      </c>
      <c r="G17" s="22">
        <v>192</v>
      </c>
      <c r="H17" s="22">
        <v>174</v>
      </c>
      <c r="I17" s="42" t="s">
        <v>143</v>
      </c>
      <c r="J17" s="43">
        <v>44902</v>
      </c>
      <c r="K17" s="19" t="s">
        <v>144</v>
      </c>
      <c r="L17" s="19" t="s">
        <v>145</v>
      </c>
      <c r="M17" s="57">
        <v>192</v>
      </c>
      <c r="N17" s="43">
        <v>44872</v>
      </c>
      <c r="O17" s="55">
        <v>58</v>
      </c>
      <c r="P17" s="58" t="s">
        <v>146</v>
      </c>
      <c r="Q17" s="36" t="s">
        <v>96</v>
      </c>
      <c r="R17" s="69">
        <v>44687</v>
      </c>
      <c r="S17" s="19" t="s">
        <v>147</v>
      </c>
      <c r="T17" s="43">
        <v>44665</v>
      </c>
      <c r="U17" s="19" t="s">
        <v>98</v>
      </c>
      <c r="V17" s="19" t="s">
        <v>99</v>
      </c>
      <c r="X17" s="3">
        <v>13</v>
      </c>
      <c r="Y17" s="79"/>
      <c r="Z17" s="207"/>
      <c r="AA17" s="208">
        <v>192</v>
      </c>
    </row>
    <row r="18" s="3" customFormat="1" ht="24" hidden="1" customHeight="1" spans="1:27">
      <c r="A18" s="202"/>
      <c r="B18" s="23"/>
      <c r="C18" s="24"/>
      <c r="D18" s="23"/>
      <c r="E18" s="23"/>
      <c r="F18" s="23"/>
      <c r="G18" s="26"/>
      <c r="H18" s="26"/>
      <c r="I18" s="48"/>
      <c r="J18" s="23"/>
      <c r="K18" s="23"/>
      <c r="L18" s="23"/>
      <c r="M18" s="60"/>
      <c r="N18" s="23"/>
      <c r="O18" s="55">
        <v>58</v>
      </c>
      <c r="P18" s="58" t="s">
        <v>148</v>
      </c>
      <c r="Q18" s="36" t="s">
        <v>102</v>
      </c>
      <c r="R18" s="69">
        <v>44692</v>
      </c>
      <c r="S18" s="23"/>
      <c r="T18" s="23"/>
      <c r="U18" s="23"/>
      <c r="V18" s="23"/>
      <c r="Y18" s="79"/>
      <c r="Z18" s="207"/>
      <c r="AA18" s="208"/>
    </row>
    <row r="19" s="3" customFormat="1" ht="24" hidden="1" customHeight="1" spans="1:27">
      <c r="A19" s="202"/>
      <c r="B19" s="27"/>
      <c r="C19" s="28"/>
      <c r="D19" s="27"/>
      <c r="E19" s="27"/>
      <c r="F19" s="27"/>
      <c r="G19" s="30"/>
      <c r="H19" s="30"/>
      <c r="I19" s="51"/>
      <c r="J19" s="27"/>
      <c r="K19" s="27"/>
      <c r="L19" s="27"/>
      <c r="M19" s="62"/>
      <c r="N19" s="27"/>
      <c r="O19" s="55">
        <v>58</v>
      </c>
      <c r="P19" s="58" t="s">
        <v>149</v>
      </c>
      <c r="Q19" s="36" t="s">
        <v>102</v>
      </c>
      <c r="R19" s="69">
        <v>44831</v>
      </c>
      <c r="S19" s="27"/>
      <c r="T19" s="27"/>
      <c r="U19" s="27"/>
      <c r="V19" s="27"/>
      <c r="Y19" s="79"/>
      <c r="Z19" s="207"/>
      <c r="AA19" s="208"/>
    </row>
    <row r="20" s="3" customFormat="1" ht="24" customHeight="1" spans="1:27">
      <c r="A20" s="202"/>
      <c r="B20" s="19">
        <v>7</v>
      </c>
      <c r="C20" s="20" t="s">
        <v>150</v>
      </c>
      <c r="D20" s="19">
        <v>7</v>
      </c>
      <c r="E20" s="19" t="s">
        <v>151</v>
      </c>
      <c r="F20" s="19">
        <v>10</v>
      </c>
      <c r="G20" s="22">
        <v>730</v>
      </c>
      <c r="H20" s="22">
        <v>590</v>
      </c>
      <c r="I20" s="42" t="s">
        <v>152</v>
      </c>
      <c r="J20" s="43">
        <v>44902</v>
      </c>
      <c r="K20" s="19" t="s">
        <v>153</v>
      </c>
      <c r="L20" s="19" t="s">
        <v>154</v>
      </c>
      <c r="M20" s="165">
        <v>730</v>
      </c>
      <c r="N20" s="57" t="s">
        <v>155</v>
      </c>
      <c r="O20" s="55">
        <v>220</v>
      </c>
      <c r="P20" s="58" t="s">
        <v>156</v>
      </c>
      <c r="Q20" s="36" t="s">
        <v>96</v>
      </c>
      <c r="R20" s="69">
        <v>44687</v>
      </c>
      <c r="S20" s="19" t="s">
        <v>157</v>
      </c>
      <c r="T20" s="43">
        <v>44665</v>
      </c>
      <c r="U20" s="19" t="s">
        <v>98</v>
      </c>
      <c r="V20" s="19" t="s">
        <v>99</v>
      </c>
      <c r="X20" s="3">
        <v>13</v>
      </c>
      <c r="Y20" s="79" t="s">
        <v>158</v>
      </c>
      <c r="Z20" s="210"/>
      <c r="AA20" s="211">
        <v>724.5</v>
      </c>
    </row>
    <row r="21" s="3" customFormat="1" ht="24" customHeight="1" spans="1:28">
      <c r="A21" s="202"/>
      <c r="B21" s="23"/>
      <c r="C21" s="24"/>
      <c r="D21" s="23"/>
      <c r="E21" s="23"/>
      <c r="F21" s="23"/>
      <c r="G21" s="26"/>
      <c r="H21" s="26"/>
      <c r="I21" s="48"/>
      <c r="J21" s="23"/>
      <c r="K21" s="23"/>
      <c r="L21" s="23"/>
      <c r="M21" s="166"/>
      <c r="N21" s="60"/>
      <c r="O21" s="55">
        <v>220</v>
      </c>
      <c r="P21" s="58" t="s">
        <v>159</v>
      </c>
      <c r="Q21" s="36" t="s">
        <v>102</v>
      </c>
      <c r="R21" s="69">
        <v>44692</v>
      </c>
      <c r="S21" s="23"/>
      <c r="T21" s="23"/>
      <c r="U21" s="23"/>
      <c r="V21" s="23"/>
      <c r="Y21" s="79"/>
      <c r="Z21" s="210"/>
      <c r="AA21" s="211"/>
      <c r="AB21" s="3" t="s">
        <v>160</v>
      </c>
    </row>
    <row r="22" s="3" customFormat="1" ht="24" customHeight="1" spans="1:27">
      <c r="A22" s="202"/>
      <c r="B22" s="27"/>
      <c r="C22" s="28"/>
      <c r="D22" s="27"/>
      <c r="E22" s="27"/>
      <c r="F22" s="27"/>
      <c r="G22" s="30"/>
      <c r="H22" s="30"/>
      <c r="I22" s="51"/>
      <c r="J22" s="27"/>
      <c r="K22" s="27"/>
      <c r="L22" s="27"/>
      <c r="M22" s="167"/>
      <c r="N22" s="62"/>
      <c r="O22" s="55">
        <v>150</v>
      </c>
      <c r="P22" s="58" t="s">
        <v>161</v>
      </c>
      <c r="Q22" s="36" t="s">
        <v>102</v>
      </c>
      <c r="R22" s="69">
        <v>44860</v>
      </c>
      <c r="S22" s="27"/>
      <c r="T22" s="27"/>
      <c r="U22" s="27"/>
      <c r="V22" s="27"/>
      <c r="Y22" s="79"/>
      <c r="Z22" s="210"/>
      <c r="AA22" s="211"/>
    </row>
    <row r="23" s="3" customFormat="1" ht="24" customHeight="1" spans="1:27">
      <c r="A23" s="202"/>
      <c r="B23" s="19">
        <v>8</v>
      </c>
      <c r="C23" s="20" t="s">
        <v>162</v>
      </c>
      <c r="D23" s="19">
        <v>8</v>
      </c>
      <c r="E23" s="19" t="s">
        <v>163</v>
      </c>
      <c r="F23" s="19">
        <v>3</v>
      </c>
      <c r="G23" s="22">
        <v>193</v>
      </c>
      <c r="H23" s="22">
        <v>174</v>
      </c>
      <c r="I23" s="42" t="s">
        <v>164</v>
      </c>
      <c r="J23" s="43">
        <v>44902</v>
      </c>
      <c r="K23" s="19" t="s">
        <v>165</v>
      </c>
      <c r="L23" s="19" t="s">
        <v>166</v>
      </c>
      <c r="M23" s="57">
        <v>193</v>
      </c>
      <c r="N23" s="163">
        <v>44902</v>
      </c>
      <c r="O23" s="55">
        <v>58</v>
      </c>
      <c r="P23" s="58" t="s">
        <v>167</v>
      </c>
      <c r="Q23" s="36" t="s">
        <v>96</v>
      </c>
      <c r="R23" s="69">
        <v>44687</v>
      </c>
      <c r="S23" s="19" t="s">
        <v>168</v>
      </c>
      <c r="T23" s="43">
        <v>44659</v>
      </c>
      <c r="U23" s="19" t="s">
        <v>98</v>
      </c>
      <c r="V23" s="19" t="s">
        <v>99</v>
      </c>
      <c r="X23" s="3">
        <v>13</v>
      </c>
      <c r="Y23" s="79" t="s">
        <v>100</v>
      </c>
      <c r="Z23" s="207"/>
      <c r="AA23" s="208">
        <v>193</v>
      </c>
    </row>
    <row r="24" s="3" customFormat="1" ht="24" customHeight="1" spans="1:28">
      <c r="A24" s="202"/>
      <c r="B24" s="23"/>
      <c r="C24" s="24"/>
      <c r="D24" s="23"/>
      <c r="E24" s="23"/>
      <c r="F24" s="23"/>
      <c r="G24" s="26"/>
      <c r="H24" s="26"/>
      <c r="I24" s="48"/>
      <c r="J24" s="23"/>
      <c r="K24" s="23"/>
      <c r="L24" s="23"/>
      <c r="M24" s="60"/>
      <c r="N24" s="166"/>
      <c r="O24" s="55">
        <v>58</v>
      </c>
      <c r="P24" s="58" t="s">
        <v>169</v>
      </c>
      <c r="Q24" s="36" t="s">
        <v>102</v>
      </c>
      <c r="R24" s="69">
        <v>44692</v>
      </c>
      <c r="S24" s="23"/>
      <c r="T24" s="23"/>
      <c r="U24" s="23"/>
      <c r="V24" s="23"/>
      <c r="Y24" s="79"/>
      <c r="Z24" s="207"/>
      <c r="AA24" s="208"/>
      <c r="AB24" s="209">
        <v>44782</v>
      </c>
    </row>
    <row r="25" s="3" customFormat="1" ht="24" customHeight="1" spans="1:27">
      <c r="A25" s="202"/>
      <c r="B25" s="27"/>
      <c r="C25" s="28"/>
      <c r="D25" s="27"/>
      <c r="E25" s="27"/>
      <c r="F25" s="27"/>
      <c r="G25" s="30"/>
      <c r="H25" s="30"/>
      <c r="I25" s="51"/>
      <c r="J25" s="27"/>
      <c r="K25" s="27"/>
      <c r="L25" s="27"/>
      <c r="M25" s="62"/>
      <c r="N25" s="167"/>
      <c r="O25" s="55">
        <v>58</v>
      </c>
      <c r="P25" s="203" t="s">
        <v>170</v>
      </c>
      <c r="Q25" s="36" t="s">
        <v>102</v>
      </c>
      <c r="R25" s="80">
        <v>45008</v>
      </c>
      <c r="S25" s="27"/>
      <c r="T25" s="27"/>
      <c r="U25" s="27"/>
      <c r="V25" s="27"/>
      <c r="Y25" s="79"/>
      <c r="Z25" s="207"/>
      <c r="AA25" s="208"/>
    </row>
    <row r="26" s="3" customFormat="1" ht="24" customHeight="1" spans="1:27">
      <c r="A26" s="202"/>
      <c r="B26" s="19">
        <v>9</v>
      </c>
      <c r="C26" s="20" t="s">
        <v>171</v>
      </c>
      <c r="D26" s="19">
        <v>9</v>
      </c>
      <c r="E26" s="19"/>
      <c r="F26" s="19">
        <v>1</v>
      </c>
      <c r="G26" s="22">
        <v>82</v>
      </c>
      <c r="H26" s="22">
        <v>77.9</v>
      </c>
      <c r="I26" s="42" t="s">
        <v>172</v>
      </c>
      <c r="J26" s="43">
        <v>45015</v>
      </c>
      <c r="K26" s="19" t="s">
        <v>173</v>
      </c>
      <c r="L26" s="204" t="s">
        <v>174</v>
      </c>
      <c r="M26" s="57">
        <v>82</v>
      </c>
      <c r="N26" s="43">
        <v>45006</v>
      </c>
      <c r="O26" s="55">
        <v>24</v>
      </c>
      <c r="P26" s="203" t="s">
        <v>175</v>
      </c>
      <c r="Q26" s="36" t="s">
        <v>96</v>
      </c>
      <c r="R26" s="80">
        <v>44687</v>
      </c>
      <c r="S26" s="19" t="s">
        <v>176</v>
      </c>
      <c r="T26" s="43">
        <v>44668</v>
      </c>
      <c r="U26" s="19" t="s">
        <v>98</v>
      </c>
      <c r="V26" s="19" t="s">
        <v>99</v>
      </c>
      <c r="X26" s="3">
        <v>13</v>
      </c>
      <c r="Y26" s="79" t="s">
        <v>177</v>
      </c>
      <c r="Z26" s="207"/>
      <c r="AA26" s="208">
        <v>82</v>
      </c>
    </row>
    <row r="27" s="3" customFormat="1" ht="41" customHeight="1" spans="1:28">
      <c r="A27" s="202"/>
      <c r="B27" s="23"/>
      <c r="C27" s="24"/>
      <c r="D27" s="23"/>
      <c r="E27" s="23"/>
      <c r="F27" s="23"/>
      <c r="G27" s="26"/>
      <c r="H27" s="26"/>
      <c r="I27" s="48"/>
      <c r="J27" s="23"/>
      <c r="K27" s="23"/>
      <c r="L27" s="123"/>
      <c r="M27" s="60"/>
      <c r="N27" s="23"/>
      <c r="O27" s="55">
        <v>24</v>
      </c>
      <c r="P27" s="203" t="s">
        <v>178</v>
      </c>
      <c r="Q27" s="36" t="s">
        <v>102</v>
      </c>
      <c r="R27" s="80">
        <v>44693</v>
      </c>
      <c r="S27" s="23"/>
      <c r="T27" s="23"/>
      <c r="U27" s="23"/>
      <c r="V27" s="23"/>
      <c r="Y27" s="79"/>
      <c r="Z27" s="207"/>
      <c r="AA27" s="208"/>
      <c r="AB27" s="212" t="s">
        <v>179</v>
      </c>
    </row>
    <row r="28" s="3" customFormat="1" ht="24" customHeight="1" spans="1:27">
      <c r="A28" s="202"/>
      <c r="B28" s="23"/>
      <c r="C28" s="24"/>
      <c r="D28" s="23"/>
      <c r="E28" s="23"/>
      <c r="F28" s="23"/>
      <c r="G28" s="26"/>
      <c r="H28" s="26"/>
      <c r="I28" s="48"/>
      <c r="J28" s="23"/>
      <c r="K28" s="23"/>
      <c r="L28" s="123"/>
      <c r="M28" s="60"/>
      <c r="N28" s="23"/>
      <c r="O28" s="55">
        <v>24</v>
      </c>
      <c r="P28" s="203" t="s">
        <v>180</v>
      </c>
      <c r="Q28" s="36" t="s">
        <v>102</v>
      </c>
      <c r="R28" s="80">
        <v>44862</v>
      </c>
      <c r="S28" s="23"/>
      <c r="T28" s="23"/>
      <c r="U28" s="23"/>
      <c r="V28" s="23"/>
      <c r="Y28" s="79"/>
      <c r="Z28" s="207"/>
      <c r="AA28" s="208"/>
    </row>
    <row r="29" s="3" customFormat="1" ht="24" customHeight="1" spans="1:27">
      <c r="A29" s="202"/>
      <c r="B29" s="27"/>
      <c r="C29" s="28"/>
      <c r="D29" s="27"/>
      <c r="E29" s="27"/>
      <c r="F29" s="27"/>
      <c r="G29" s="30"/>
      <c r="H29" s="30"/>
      <c r="I29" s="51"/>
      <c r="J29" s="27"/>
      <c r="K29" s="27"/>
      <c r="L29" s="124"/>
      <c r="M29" s="62"/>
      <c r="N29" s="27"/>
      <c r="O29" s="55">
        <v>5.9</v>
      </c>
      <c r="P29" s="203" t="s">
        <v>181</v>
      </c>
      <c r="Q29" s="36" t="s">
        <v>102</v>
      </c>
      <c r="R29" s="80">
        <v>45009</v>
      </c>
      <c r="S29" s="27"/>
      <c r="T29" s="27"/>
      <c r="U29" s="27"/>
      <c r="V29" s="27"/>
      <c r="Y29" s="79"/>
      <c r="Z29" s="207"/>
      <c r="AA29" s="208"/>
    </row>
    <row r="30" s="3" customFormat="1" ht="24" customHeight="1" spans="1:27">
      <c r="A30" s="202"/>
      <c r="B30" s="19">
        <v>10</v>
      </c>
      <c r="C30" s="20" t="s">
        <v>182</v>
      </c>
      <c r="D30" s="19">
        <v>10</v>
      </c>
      <c r="E30" s="19"/>
      <c r="F30" s="19">
        <v>1</v>
      </c>
      <c r="G30" s="22">
        <v>103.98</v>
      </c>
      <c r="H30" s="22">
        <v>93</v>
      </c>
      <c r="I30" s="42" t="s">
        <v>183</v>
      </c>
      <c r="J30" s="43">
        <v>45008</v>
      </c>
      <c r="K30" s="19" t="s">
        <v>184</v>
      </c>
      <c r="L30" s="19" t="s">
        <v>185</v>
      </c>
      <c r="M30" s="57">
        <v>103.98</v>
      </c>
      <c r="N30" s="19" t="s">
        <v>186</v>
      </c>
      <c r="O30" s="55">
        <v>31</v>
      </c>
      <c r="P30" s="203" t="s">
        <v>187</v>
      </c>
      <c r="Q30" s="36" t="s">
        <v>96</v>
      </c>
      <c r="R30" s="80">
        <v>44681</v>
      </c>
      <c r="S30" s="19" t="s">
        <v>188</v>
      </c>
      <c r="T30" s="163">
        <v>44668</v>
      </c>
      <c r="U30" s="19" t="s">
        <v>98</v>
      </c>
      <c r="V30" s="19" t="s">
        <v>99</v>
      </c>
      <c r="X30" s="3">
        <v>13</v>
      </c>
      <c r="Y30" s="79" t="s">
        <v>189</v>
      </c>
      <c r="Z30" s="207"/>
      <c r="AA30" s="208">
        <v>103.98</v>
      </c>
    </row>
    <row r="31" s="3" customFormat="1" ht="24" customHeight="1" spans="1:28">
      <c r="A31" s="202"/>
      <c r="B31" s="23"/>
      <c r="C31" s="24"/>
      <c r="D31" s="23"/>
      <c r="E31" s="23"/>
      <c r="F31" s="23"/>
      <c r="G31" s="26"/>
      <c r="H31" s="26"/>
      <c r="I31" s="48"/>
      <c r="J31" s="23"/>
      <c r="K31" s="23"/>
      <c r="L31" s="23"/>
      <c r="M31" s="60"/>
      <c r="N31" s="23"/>
      <c r="O31" s="55">
        <v>31</v>
      </c>
      <c r="P31" s="203" t="s">
        <v>190</v>
      </c>
      <c r="Q31" s="36" t="s">
        <v>102</v>
      </c>
      <c r="R31" s="80">
        <v>44712</v>
      </c>
      <c r="S31" s="23"/>
      <c r="T31" s="164"/>
      <c r="U31" s="23"/>
      <c r="V31" s="23"/>
      <c r="Y31" s="79"/>
      <c r="Z31" s="207"/>
      <c r="AA31" s="208"/>
      <c r="AB31" s="209">
        <v>44665</v>
      </c>
    </row>
    <row r="32" s="3" customFormat="1" ht="24" customHeight="1" spans="1:27">
      <c r="A32" s="202"/>
      <c r="B32" s="27"/>
      <c r="C32" s="28"/>
      <c r="D32" s="27"/>
      <c r="E32" s="27"/>
      <c r="F32" s="27"/>
      <c r="G32" s="30"/>
      <c r="H32" s="30"/>
      <c r="I32" s="51"/>
      <c r="J32" s="27"/>
      <c r="K32" s="27"/>
      <c r="L32" s="27"/>
      <c r="M32" s="62"/>
      <c r="N32" s="27"/>
      <c r="O32" s="55">
        <v>31</v>
      </c>
      <c r="P32" s="203" t="s">
        <v>191</v>
      </c>
      <c r="Q32" s="36" t="s">
        <v>102</v>
      </c>
      <c r="R32" s="80">
        <v>44834</v>
      </c>
      <c r="S32" s="27"/>
      <c r="T32" s="101"/>
      <c r="U32" s="27"/>
      <c r="V32" s="27"/>
      <c r="Y32" s="79"/>
      <c r="Z32" s="207"/>
      <c r="AA32" s="208"/>
    </row>
    <row r="33" s="3" customFormat="1" ht="24" customHeight="1" spans="1:27">
      <c r="A33" s="202"/>
      <c r="B33" s="19">
        <v>11</v>
      </c>
      <c r="C33" s="20" t="s">
        <v>192</v>
      </c>
      <c r="D33" s="19">
        <v>11</v>
      </c>
      <c r="E33" s="19"/>
      <c r="F33" s="19">
        <v>1</v>
      </c>
      <c r="G33" s="22">
        <v>981</v>
      </c>
      <c r="H33" s="22">
        <v>878</v>
      </c>
      <c r="I33" s="42" t="s">
        <v>193</v>
      </c>
      <c r="J33" s="43">
        <v>45008</v>
      </c>
      <c r="K33" s="19" t="s">
        <v>194</v>
      </c>
      <c r="L33" s="19" t="s">
        <v>195</v>
      </c>
      <c r="M33" s="57">
        <v>981</v>
      </c>
      <c r="N33" s="19" t="s">
        <v>196</v>
      </c>
      <c r="O33" s="55">
        <v>100</v>
      </c>
      <c r="P33" s="203" t="s">
        <v>137</v>
      </c>
      <c r="Q33" s="36" t="s">
        <v>96</v>
      </c>
      <c r="R33" s="80">
        <v>44681</v>
      </c>
      <c r="S33" s="19" t="s">
        <v>197</v>
      </c>
      <c r="T33" s="43">
        <v>44665</v>
      </c>
      <c r="U33" s="19" t="s">
        <v>98</v>
      </c>
      <c r="V33" s="19" t="s">
        <v>99</v>
      </c>
      <c r="X33" s="3">
        <v>13</v>
      </c>
      <c r="Y33" s="79" t="s">
        <v>198</v>
      </c>
      <c r="Z33" s="207"/>
      <c r="AA33" s="208">
        <v>981</v>
      </c>
    </row>
    <row r="34" s="3" customFormat="1" ht="24" customHeight="1" spans="1:27">
      <c r="A34" s="202"/>
      <c r="B34" s="23"/>
      <c r="C34" s="24"/>
      <c r="D34" s="23"/>
      <c r="E34" s="23"/>
      <c r="F34" s="23"/>
      <c r="G34" s="26"/>
      <c r="H34" s="26"/>
      <c r="I34" s="48"/>
      <c r="J34" s="23"/>
      <c r="K34" s="23"/>
      <c r="L34" s="23"/>
      <c r="M34" s="60"/>
      <c r="N34" s="23"/>
      <c r="O34" s="55">
        <v>194</v>
      </c>
      <c r="P34" s="203" t="s">
        <v>199</v>
      </c>
      <c r="Q34" s="36" t="s">
        <v>96</v>
      </c>
      <c r="R34" s="80">
        <v>44687</v>
      </c>
      <c r="S34" s="23"/>
      <c r="T34" s="23"/>
      <c r="U34" s="23"/>
      <c r="V34" s="23"/>
      <c r="Y34" s="79"/>
      <c r="Z34" s="207"/>
      <c r="AA34" s="208"/>
    </row>
    <row r="35" s="3" customFormat="1" ht="24" customHeight="1" spans="1:27">
      <c r="A35" s="202"/>
      <c r="B35" s="23"/>
      <c r="C35" s="24"/>
      <c r="D35" s="23"/>
      <c r="E35" s="23"/>
      <c r="F35" s="23"/>
      <c r="G35" s="26"/>
      <c r="H35" s="26"/>
      <c r="I35" s="48"/>
      <c r="J35" s="23"/>
      <c r="K35" s="23"/>
      <c r="L35" s="23"/>
      <c r="M35" s="60"/>
      <c r="N35" s="23"/>
      <c r="O35" s="55">
        <v>194</v>
      </c>
      <c r="P35" s="203" t="s">
        <v>200</v>
      </c>
      <c r="Q35" s="36" t="s">
        <v>102</v>
      </c>
      <c r="R35" s="80">
        <v>44693</v>
      </c>
      <c r="S35" s="23"/>
      <c r="T35" s="23"/>
      <c r="U35" s="23"/>
      <c r="V35" s="23"/>
      <c r="Y35" s="79"/>
      <c r="Z35" s="207"/>
      <c r="AA35" s="208"/>
    </row>
    <row r="36" s="3" customFormat="1" ht="24" customHeight="1" spans="1:27">
      <c r="A36" s="202"/>
      <c r="B36" s="23"/>
      <c r="C36" s="24"/>
      <c r="D36" s="23"/>
      <c r="E36" s="23"/>
      <c r="F36" s="23"/>
      <c r="G36" s="26"/>
      <c r="H36" s="26"/>
      <c r="I36" s="48"/>
      <c r="J36" s="23"/>
      <c r="K36" s="23"/>
      <c r="L36" s="23"/>
      <c r="M36" s="60"/>
      <c r="N36" s="23"/>
      <c r="O36" s="55">
        <v>100</v>
      </c>
      <c r="P36" s="203" t="s">
        <v>201</v>
      </c>
      <c r="Q36" s="36" t="s">
        <v>102</v>
      </c>
      <c r="R36" s="80">
        <v>44740</v>
      </c>
      <c r="S36" s="23"/>
      <c r="T36" s="23"/>
      <c r="U36" s="23"/>
      <c r="V36" s="23"/>
      <c r="Y36" s="79"/>
      <c r="Z36" s="207"/>
      <c r="AA36" s="208"/>
    </row>
    <row r="37" s="3" customFormat="1" ht="24" customHeight="1" spans="1:27">
      <c r="A37" s="202"/>
      <c r="B37" s="23"/>
      <c r="C37" s="24"/>
      <c r="D37" s="23"/>
      <c r="E37" s="23"/>
      <c r="F37" s="23"/>
      <c r="G37" s="26"/>
      <c r="H37" s="26"/>
      <c r="I37" s="48"/>
      <c r="J37" s="23"/>
      <c r="K37" s="23"/>
      <c r="L37" s="23"/>
      <c r="M37" s="60"/>
      <c r="N37" s="23"/>
      <c r="O37" s="55">
        <v>290</v>
      </c>
      <c r="P37" s="203" t="s">
        <v>202</v>
      </c>
      <c r="Q37" s="36" t="s">
        <v>102</v>
      </c>
      <c r="R37" s="80">
        <v>44757</v>
      </c>
      <c r="S37" s="23"/>
      <c r="T37" s="23"/>
      <c r="U37" s="23"/>
      <c r="V37" s="23"/>
      <c r="Y37" s="79"/>
      <c r="Z37" s="207"/>
      <c r="AA37" s="208"/>
    </row>
    <row r="38" s="3" customFormat="1" ht="24" hidden="1" customHeight="1" spans="1:27">
      <c r="A38" s="202"/>
      <c r="B38" s="19">
        <v>12</v>
      </c>
      <c r="C38" s="20" t="s">
        <v>203</v>
      </c>
      <c r="D38" s="19">
        <v>12</v>
      </c>
      <c r="E38" s="19"/>
      <c r="F38" s="19">
        <v>1</v>
      </c>
      <c r="G38" s="22">
        <v>365</v>
      </c>
      <c r="H38" s="22">
        <v>329</v>
      </c>
      <c r="I38" s="42" t="s">
        <v>204</v>
      </c>
      <c r="J38" s="43">
        <v>44902</v>
      </c>
      <c r="K38" s="19" t="s">
        <v>205</v>
      </c>
      <c r="L38" s="19" t="s">
        <v>206</v>
      </c>
      <c r="M38" s="57">
        <v>365</v>
      </c>
      <c r="N38" s="43">
        <v>44783</v>
      </c>
      <c r="O38" s="63">
        <v>109</v>
      </c>
      <c r="P38" s="58" t="s">
        <v>207</v>
      </c>
      <c r="Q38" s="36" t="s">
        <v>96</v>
      </c>
      <c r="R38" s="69">
        <v>44733</v>
      </c>
      <c r="S38" s="19" t="s">
        <v>208</v>
      </c>
      <c r="T38" s="43">
        <v>44708</v>
      </c>
      <c r="U38" s="19" t="s">
        <v>98</v>
      </c>
      <c r="V38" s="19" t="s">
        <v>99</v>
      </c>
      <c r="X38" s="3">
        <v>13</v>
      </c>
      <c r="Y38" s="79"/>
      <c r="Z38" s="207"/>
      <c r="AA38" s="208">
        <v>365</v>
      </c>
    </row>
    <row r="39" s="3" customFormat="1" ht="24" hidden="1" customHeight="1" spans="1:27">
      <c r="A39" s="202"/>
      <c r="B39" s="23"/>
      <c r="C39" s="24"/>
      <c r="D39" s="23"/>
      <c r="E39" s="23"/>
      <c r="F39" s="23"/>
      <c r="G39" s="26"/>
      <c r="H39" s="26"/>
      <c r="I39" s="48"/>
      <c r="J39" s="23"/>
      <c r="K39" s="23"/>
      <c r="L39" s="23"/>
      <c r="M39" s="60"/>
      <c r="N39" s="23"/>
      <c r="O39" s="63">
        <v>110</v>
      </c>
      <c r="P39" s="58" t="s">
        <v>209</v>
      </c>
      <c r="Q39" s="36" t="s">
        <v>102</v>
      </c>
      <c r="R39" s="69">
        <v>44734</v>
      </c>
      <c r="S39" s="23"/>
      <c r="T39" s="23"/>
      <c r="U39" s="23"/>
      <c r="V39" s="23"/>
      <c r="Y39" s="79"/>
      <c r="Z39" s="207"/>
      <c r="AA39" s="208"/>
    </row>
    <row r="40" s="3" customFormat="1" ht="24" hidden="1" customHeight="1" spans="1:27">
      <c r="A40" s="202"/>
      <c r="B40" s="27"/>
      <c r="C40" s="28"/>
      <c r="D40" s="27"/>
      <c r="E40" s="27"/>
      <c r="F40" s="27"/>
      <c r="G40" s="30"/>
      <c r="H40" s="30"/>
      <c r="I40" s="51"/>
      <c r="J40" s="27"/>
      <c r="K40" s="27"/>
      <c r="L40" s="27"/>
      <c r="M40" s="62"/>
      <c r="N40" s="27"/>
      <c r="O40" s="55">
        <v>110</v>
      </c>
      <c r="P40" s="203" t="s">
        <v>210</v>
      </c>
      <c r="Q40" s="36" t="s">
        <v>102</v>
      </c>
      <c r="R40" s="80">
        <v>44979</v>
      </c>
      <c r="S40" s="27"/>
      <c r="T40" s="27"/>
      <c r="U40" s="27"/>
      <c r="V40" s="27"/>
      <c r="Y40" s="79"/>
      <c r="Z40" s="207"/>
      <c r="AA40" s="208"/>
    </row>
    <row r="41" s="3" customFormat="1" ht="23" customHeight="1" spans="1:28">
      <c r="A41" s="202"/>
      <c r="B41" s="19">
        <v>13</v>
      </c>
      <c r="C41" s="20" t="s">
        <v>211</v>
      </c>
      <c r="D41" s="19">
        <v>13</v>
      </c>
      <c r="E41" s="19"/>
      <c r="F41" s="19">
        <v>1</v>
      </c>
      <c r="G41" s="22">
        <v>875</v>
      </c>
      <c r="H41" s="22">
        <v>524</v>
      </c>
      <c r="I41" s="42" t="s">
        <v>204</v>
      </c>
      <c r="J41" s="43">
        <v>44902</v>
      </c>
      <c r="K41" s="19" t="s">
        <v>212</v>
      </c>
      <c r="L41" s="19" t="s">
        <v>213</v>
      </c>
      <c r="M41" s="165">
        <v>875</v>
      </c>
      <c r="N41" s="43">
        <v>44867</v>
      </c>
      <c r="O41" s="63">
        <v>262</v>
      </c>
      <c r="P41" s="58" t="s">
        <v>209</v>
      </c>
      <c r="Q41" s="36" t="s">
        <v>102</v>
      </c>
      <c r="R41" s="69">
        <v>44756</v>
      </c>
      <c r="S41" s="100" t="s">
        <v>214</v>
      </c>
      <c r="T41" s="43">
        <v>44742</v>
      </c>
      <c r="U41" s="19" t="s">
        <v>98</v>
      </c>
      <c r="V41" s="19" t="s">
        <v>99</v>
      </c>
      <c r="X41" s="3">
        <v>13</v>
      </c>
      <c r="Y41" s="79" t="s">
        <v>215</v>
      </c>
      <c r="Z41" s="210"/>
      <c r="AA41" s="211">
        <v>525</v>
      </c>
      <c r="AB41" s="3" t="s">
        <v>216</v>
      </c>
    </row>
    <row r="42" s="3" customFormat="1" ht="24" customHeight="1" spans="1:27">
      <c r="A42" s="202"/>
      <c r="B42" s="27"/>
      <c r="C42" s="28"/>
      <c r="D42" s="27"/>
      <c r="E42" s="27"/>
      <c r="F42" s="27"/>
      <c r="G42" s="30"/>
      <c r="H42" s="30"/>
      <c r="I42" s="51"/>
      <c r="J42" s="27"/>
      <c r="K42" s="27"/>
      <c r="L42" s="27"/>
      <c r="M42" s="167"/>
      <c r="N42" s="27"/>
      <c r="O42" s="63">
        <v>262</v>
      </c>
      <c r="P42" s="58" t="s">
        <v>217</v>
      </c>
      <c r="Q42" s="36" t="s">
        <v>102</v>
      </c>
      <c r="R42" s="69">
        <v>44831</v>
      </c>
      <c r="S42" s="101"/>
      <c r="T42" s="27"/>
      <c r="U42" s="27"/>
      <c r="V42" s="27"/>
      <c r="Y42" s="79"/>
      <c r="Z42" s="210"/>
      <c r="AA42" s="211"/>
    </row>
    <row r="43" s="3" customFormat="1" ht="24" hidden="1" customHeight="1" spans="1:27">
      <c r="A43" s="202"/>
      <c r="B43" s="19">
        <v>14</v>
      </c>
      <c r="C43" s="20" t="s">
        <v>218</v>
      </c>
      <c r="D43" s="19">
        <v>14</v>
      </c>
      <c r="E43" s="19"/>
      <c r="F43" s="19">
        <v>1</v>
      </c>
      <c r="G43" s="22">
        <v>1000</v>
      </c>
      <c r="H43" s="22">
        <v>600</v>
      </c>
      <c r="I43" s="42" t="s">
        <v>219</v>
      </c>
      <c r="J43" s="43">
        <v>44902</v>
      </c>
      <c r="K43" s="19" t="s">
        <v>220</v>
      </c>
      <c r="L43" s="19" t="s">
        <v>221</v>
      </c>
      <c r="M43" s="57">
        <v>900</v>
      </c>
      <c r="N43" s="19" t="s">
        <v>222</v>
      </c>
      <c r="O43" s="63">
        <v>300</v>
      </c>
      <c r="P43" s="58" t="s">
        <v>223</v>
      </c>
      <c r="Q43" s="36" t="s">
        <v>96</v>
      </c>
      <c r="R43" s="69">
        <v>44760</v>
      </c>
      <c r="S43" s="19" t="s">
        <v>224</v>
      </c>
      <c r="T43" s="43">
        <v>44748</v>
      </c>
      <c r="U43" s="19" t="s">
        <v>98</v>
      </c>
      <c r="V43" s="19" t="s">
        <v>99</v>
      </c>
      <c r="X43" s="3">
        <v>13</v>
      </c>
      <c r="Y43" s="79"/>
      <c r="Z43" s="207"/>
      <c r="AA43" s="208">
        <v>900</v>
      </c>
    </row>
    <row r="44" s="3" customFormat="1" ht="30" hidden="1" customHeight="1" spans="1:27">
      <c r="A44" s="202"/>
      <c r="B44" s="27"/>
      <c r="C44" s="28"/>
      <c r="D44" s="27"/>
      <c r="E44" s="27"/>
      <c r="F44" s="27"/>
      <c r="G44" s="30"/>
      <c r="H44" s="30"/>
      <c r="I44" s="51"/>
      <c r="J44" s="27"/>
      <c r="K44" s="27"/>
      <c r="L44" s="27"/>
      <c r="M44" s="62"/>
      <c r="N44" s="27"/>
      <c r="O44" s="63">
        <v>300</v>
      </c>
      <c r="P44" s="58" t="s">
        <v>225</v>
      </c>
      <c r="Q44" s="36" t="s">
        <v>102</v>
      </c>
      <c r="R44" s="69">
        <v>44860</v>
      </c>
      <c r="S44" s="27"/>
      <c r="T44" s="27"/>
      <c r="U44" s="27"/>
      <c r="V44" s="27"/>
      <c r="Y44" s="79"/>
      <c r="Z44" s="207"/>
      <c r="AA44" s="208"/>
    </row>
    <row r="45" s="3" customFormat="1" ht="24" hidden="1" customHeight="1" spans="1:27">
      <c r="A45" s="202"/>
      <c r="B45" s="19">
        <v>15</v>
      </c>
      <c r="C45" s="20" t="s">
        <v>226</v>
      </c>
      <c r="D45" s="19">
        <v>15</v>
      </c>
      <c r="E45" s="19"/>
      <c r="F45" s="19">
        <v>1</v>
      </c>
      <c r="G45" s="22">
        <v>870.006</v>
      </c>
      <c r="H45" s="22">
        <v>759</v>
      </c>
      <c r="I45" s="42" t="s">
        <v>227</v>
      </c>
      <c r="J45" s="43">
        <v>44902</v>
      </c>
      <c r="K45" s="19" t="s">
        <v>228</v>
      </c>
      <c r="L45" s="19" t="s">
        <v>229</v>
      </c>
      <c r="M45" s="57">
        <v>870.006</v>
      </c>
      <c r="N45" s="43">
        <v>44830</v>
      </c>
      <c r="O45" s="55">
        <v>260</v>
      </c>
      <c r="P45" s="58" t="s">
        <v>230</v>
      </c>
      <c r="Q45" s="36" t="s">
        <v>96</v>
      </c>
      <c r="R45" s="69">
        <v>44704</v>
      </c>
      <c r="S45" s="19" t="s">
        <v>231</v>
      </c>
      <c r="T45" s="19"/>
      <c r="U45" s="19" t="s">
        <v>98</v>
      </c>
      <c r="V45" s="19" t="s">
        <v>99</v>
      </c>
      <c r="X45" s="3">
        <v>13</v>
      </c>
      <c r="Y45" s="79"/>
      <c r="Z45" s="207"/>
      <c r="AA45" s="208">
        <v>870.006</v>
      </c>
    </row>
    <row r="46" s="3" customFormat="1" ht="24" hidden="1" customHeight="1" spans="1:27">
      <c r="A46" s="202"/>
      <c r="B46" s="23"/>
      <c r="C46" s="24"/>
      <c r="D46" s="23"/>
      <c r="E46" s="23"/>
      <c r="F46" s="23"/>
      <c r="G46" s="26"/>
      <c r="H46" s="26"/>
      <c r="I46" s="48"/>
      <c r="J46" s="23"/>
      <c r="K46" s="23"/>
      <c r="L46" s="23"/>
      <c r="M46" s="60"/>
      <c r="N46" s="23"/>
      <c r="O46" s="55">
        <v>260</v>
      </c>
      <c r="P46" s="58" t="s">
        <v>232</v>
      </c>
      <c r="Q46" s="36" t="s">
        <v>102</v>
      </c>
      <c r="R46" s="69">
        <v>44756</v>
      </c>
      <c r="S46" s="23"/>
      <c r="T46" s="23"/>
      <c r="U46" s="23"/>
      <c r="V46" s="23"/>
      <c r="Y46" s="79"/>
      <c r="Z46" s="207"/>
      <c r="AA46" s="208"/>
    </row>
    <row r="47" s="3" customFormat="1" ht="24" hidden="1" customHeight="1" spans="1:27">
      <c r="A47" s="202"/>
      <c r="B47" s="23"/>
      <c r="C47" s="24"/>
      <c r="D47" s="23"/>
      <c r="E47" s="23"/>
      <c r="F47" s="23"/>
      <c r="G47" s="26"/>
      <c r="H47" s="26"/>
      <c r="I47" s="48"/>
      <c r="J47" s="23"/>
      <c r="K47" s="23"/>
      <c r="L47" s="23"/>
      <c r="M47" s="60"/>
      <c r="N47" s="23"/>
      <c r="O47" s="55">
        <v>89</v>
      </c>
      <c r="P47" s="58" t="s">
        <v>233</v>
      </c>
      <c r="Q47" s="36" t="s">
        <v>102</v>
      </c>
      <c r="R47" s="69">
        <v>44860</v>
      </c>
      <c r="S47" s="23"/>
      <c r="T47" s="23"/>
      <c r="U47" s="23"/>
      <c r="V47" s="23"/>
      <c r="Y47" s="79"/>
      <c r="Z47" s="207"/>
      <c r="AA47" s="208"/>
    </row>
    <row r="48" s="3" customFormat="1" ht="24" hidden="1" customHeight="1" spans="1:27">
      <c r="A48" s="202"/>
      <c r="B48" s="27"/>
      <c r="C48" s="28"/>
      <c r="D48" s="27"/>
      <c r="E48" s="27"/>
      <c r="F48" s="27"/>
      <c r="G48" s="30"/>
      <c r="H48" s="30"/>
      <c r="I48" s="51"/>
      <c r="J48" s="27"/>
      <c r="K48" s="27"/>
      <c r="L48" s="27"/>
      <c r="M48" s="62"/>
      <c r="N48" s="27"/>
      <c r="O48" s="55">
        <v>150</v>
      </c>
      <c r="P48" s="205" t="s">
        <v>234</v>
      </c>
      <c r="Q48" s="36" t="s">
        <v>102</v>
      </c>
      <c r="R48" s="80">
        <v>45009</v>
      </c>
      <c r="S48" s="27"/>
      <c r="T48" s="27"/>
      <c r="U48" s="27"/>
      <c r="V48" s="27"/>
      <c r="Y48" s="79"/>
      <c r="Z48" s="207"/>
      <c r="AA48" s="208"/>
    </row>
    <row r="49" s="3" customFormat="1" ht="24" hidden="1" customHeight="1" spans="1:27">
      <c r="A49" s="202"/>
      <c r="B49" s="19">
        <v>16</v>
      </c>
      <c r="C49" s="20" t="s">
        <v>235</v>
      </c>
      <c r="D49" s="19">
        <v>16</v>
      </c>
      <c r="E49" s="19" t="s">
        <v>236</v>
      </c>
      <c r="F49" s="19">
        <v>80</v>
      </c>
      <c r="G49" s="22">
        <v>2272</v>
      </c>
      <c r="H49" s="22">
        <v>2044.8</v>
      </c>
      <c r="I49" s="42" t="s">
        <v>237</v>
      </c>
      <c r="J49" s="43">
        <v>44865</v>
      </c>
      <c r="K49" s="19" t="s">
        <v>238</v>
      </c>
      <c r="L49" s="19" t="s">
        <v>239</v>
      </c>
      <c r="M49" s="57">
        <v>2272</v>
      </c>
      <c r="N49" s="43">
        <v>44830</v>
      </c>
      <c r="O49" s="55">
        <v>1794.8</v>
      </c>
      <c r="P49" s="58" t="s">
        <v>240</v>
      </c>
      <c r="Q49" s="36" t="s">
        <v>96</v>
      </c>
      <c r="R49" s="69">
        <v>44680</v>
      </c>
      <c r="S49" s="19" t="s">
        <v>241</v>
      </c>
      <c r="T49" s="43">
        <v>44650</v>
      </c>
      <c r="U49" s="19" t="s">
        <v>98</v>
      </c>
      <c r="V49" s="19" t="s">
        <v>99</v>
      </c>
      <c r="X49" s="3">
        <v>13</v>
      </c>
      <c r="Y49" s="79"/>
      <c r="Z49" s="207"/>
      <c r="AA49" s="208">
        <v>2272</v>
      </c>
    </row>
    <row r="50" s="3" customFormat="1" ht="24" hidden="1" customHeight="1" spans="1:27">
      <c r="A50" s="202"/>
      <c r="B50" s="27"/>
      <c r="C50" s="28"/>
      <c r="D50" s="27"/>
      <c r="E50" s="27"/>
      <c r="F50" s="27"/>
      <c r="G50" s="30"/>
      <c r="H50" s="30"/>
      <c r="I50" s="51"/>
      <c r="J50" s="27"/>
      <c r="K50" s="27"/>
      <c r="L50" s="27"/>
      <c r="M50" s="62"/>
      <c r="N50" s="27"/>
      <c r="O50" s="55">
        <v>250</v>
      </c>
      <c r="P50" s="58" t="s">
        <v>242</v>
      </c>
      <c r="Q50" s="36" t="s">
        <v>102</v>
      </c>
      <c r="R50" s="69">
        <v>44708</v>
      </c>
      <c r="S50" s="27"/>
      <c r="T50" s="27"/>
      <c r="U50" s="27"/>
      <c r="V50" s="27"/>
      <c r="Y50" s="79"/>
      <c r="Z50" s="207"/>
      <c r="AA50" s="208"/>
    </row>
    <row r="51" s="3" customFormat="1" ht="24" hidden="1" customHeight="1" spans="1:27">
      <c r="A51" s="202"/>
      <c r="B51" s="19">
        <v>17</v>
      </c>
      <c r="C51" s="20" t="s">
        <v>243</v>
      </c>
      <c r="D51" s="19">
        <v>17</v>
      </c>
      <c r="E51" s="19" t="s">
        <v>244</v>
      </c>
      <c r="F51" s="19">
        <v>2</v>
      </c>
      <c r="G51" s="22">
        <v>882</v>
      </c>
      <c r="H51" s="22">
        <v>757.172305</v>
      </c>
      <c r="I51" s="42" t="s">
        <v>245</v>
      </c>
      <c r="J51" s="43">
        <v>44925</v>
      </c>
      <c r="K51" s="19" t="s">
        <v>246</v>
      </c>
      <c r="L51" s="19" t="s">
        <v>247</v>
      </c>
      <c r="M51" s="57">
        <v>882</v>
      </c>
      <c r="N51" s="43">
        <v>44888</v>
      </c>
      <c r="O51" s="55">
        <v>114.6</v>
      </c>
      <c r="P51" s="203" t="s">
        <v>248</v>
      </c>
      <c r="Q51" s="36" t="s">
        <v>96</v>
      </c>
      <c r="R51" s="80">
        <v>44691</v>
      </c>
      <c r="S51" s="19" t="s">
        <v>249</v>
      </c>
      <c r="T51" s="43">
        <v>44651</v>
      </c>
      <c r="U51" s="19" t="s">
        <v>98</v>
      </c>
      <c r="V51" s="19" t="s">
        <v>99</v>
      </c>
      <c r="Y51" s="79"/>
      <c r="Z51" s="207"/>
      <c r="AA51" s="208">
        <v>882</v>
      </c>
    </row>
    <row r="52" s="3" customFormat="1" ht="24" hidden="1" customHeight="1" spans="1:27">
      <c r="A52" s="202"/>
      <c r="B52" s="23"/>
      <c r="C52" s="24"/>
      <c r="D52" s="23"/>
      <c r="E52" s="23"/>
      <c r="F52" s="23"/>
      <c r="G52" s="26"/>
      <c r="H52" s="26"/>
      <c r="I52" s="48"/>
      <c r="J52" s="23"/>
      <c r="K52" s="23"/>
      <c r="L52" s="23"/>
      <c r="M52" s="60"/>
      <c r="N52" s="23"/>
      <c r="O52" s="55">
        <v>150</v>
      </c>
      <c r="P52" s="203" t="s">
        <v>250</v>
      </c>
      <c r="Q52" s="36" t="s">
        <v>102</v>
      </c>
      <c r="R52" s="80">
        <v>44711</v>
      </c>
      <c r="S52" s="23"/>
      <c r="T52" s="23"/>
      <c r="U52" s="23"/>
      <c r="V52" s="23"/>
      <c r="Y52" s="79"/>
      <c r="Z52" s="207"/>
      <c r="AA52" s="208"/>
    </row>
    <row r="53" s="3" customFormat="1" ht="24" hidden="1" customHeight="1" spans="1:27">
      <c r="A53" s="202"/>
      <c r="B53" s="23"/>
      <c r="C53" s="24"/>
      <c r="D53" s="23"/>
      <c r="E53" s="23"/>
      <c r="F53" s="23"/>
      <c r="G53" s="26"/>
      <c r="H53" s="26"/>
      <c r="I53" s="48"/>
      <c r="J53" s="23"/>
      <c r="K53" s="23"/>
      <c r="L53" s="23"/>
      <c r="M53" s="60"/>
      <c r="N53" s="23"/>
      <c r="O53" s="55">
        <v>352.8</v>
      </c>
      <c r="P53" s="203" t="s">
        <v>251</v>
      </c>
      <c r="Q53" s="36" t="s">
        <v>102</v>
      </c>
      <c r="R53" s="80">
        <v>44957</v>
      </c>
      <c r="S53" s="23"/>
      <c r="T53" s="23"/>
      <c r="U53" s="23"/>
      <c r="V53" s="23"/>
      <c r="Y53" s="79"/>
      <c r="Z53" s="207"/>
      <c r="AA53" s="208"/>
    </row>
    <row r="54" s="3" customFormat="1" ht="24" hidden="1" customHeight="1" spans="1:27">
      <c r="A54" s="202"/>
      <c r="B54" s="27"/>
      <c r="C54" s="28"/>
      <c r="D54" s="27"/>
      <c r="E54" s="27"/>
      <c r="F54" s="27"/>
      <c r="G54" s="30"/>
      <c r="H54" s="30"/>
      <c r="I54" s="51"/>
      <c r="J54" s="27"/>
      <c r="K54" s="27"/>
      <c r="L54" s="27"/>
      <c r="M54" s="62"/>
      <c r="N54" s="27"/>
      <c r="O54" s="55">
        <v>139.772305</v>
      </c>
      <c r="P54" s="205" t="s">
        <v>252</v>
      </c>
      <c r="Q54" s="36" t="s">
        <v>102</v>
      </c>
      <c r="R54" s="80">
        <v>45016</v>
      </c>
      <c r="S54" s="27"/>
      <c r="T54" s="27"/>
      <c r="U54" s="27"/>
      <c r="V54" s="27"/>
      <c r="Y54" s="79"/>
      <c r="Z54" s="207"/>
      <c r="AA54" s="208"/>
    </row>
    <row r="55" s="3" customFormat="1" ht="24" hidden="1" customHeight="1" spans="1:27">
      <c r="A55" s="202"/>
      <c r="B55" s="19">
        <v>18</v>
      </c>
      <c r="C55" s="20" t="s">
        <v>243</v>
      </c>
      <c r="D55" s="19">
        <v>18</v>
      </c>
      <c r="E55" s="19" t="s">
        <v>253</v>
      </c>
      <c r="F55" s="19">
        <v>5</v>
      </c>
      <c r="G55" s="22">
        <v>2042.5</v>
      </c>
      <c r="H55" s="22">
        <v>612.75</v>
      </c>
      <c r="I55" s="42" t="s">
        <v>254</v>
      </c>
      <c r="J55" s="43">
        <v>44865</v>
      </c>
      <c r="K55" s="19" t="s">
        <v>255</v>
      </c>
      <c r="L55" s="19" t="s">
        <v>256</v>
      </c>
      <c r="M55" s="57">
        <v>2042.5</v>
      </c>
      <c r="N55" s="19" t="s">
        <v>257</v>
      </c>
      <c r="O55" s="55">
        <v>212.75</v>
      </c>
      <c r="P55" s="58" t="s">
        <v>258</v>
      </c>
      <c r="Q55" s="36" t="s">
        <v>96</v>
      </c>
      <c r="R55" s="69">
        <v>44680</v>
      </c>
      <c r="S55" s="19" t="s">
        <v>259</v>
      </c>
      <c r="T55" s="43">
        <v>44651</v>
      </c>
      <c r="U55" s="19" t="s">
        <v>98</v>
      </c>
      <c r="V55" s="19" t="s">
        <v>99</v>
      </c>
      <c r="X55" s="3">
        <v>13</v>
      </c>
      <c r="Y55" s="79"/>
      <c r="Z55" s="207"/>
      <c r="AA55" s="208">
        <v>2042.5</v>
      </c>
    </row>
    <row r="56" s="3" customFormat="1" ht="24" hidden="1" customHeight="1" spans="1:27">
      <c r="A56" s="202"/>
      <c r="B56" s="27"/>
      <c r="C56" s="28"/>
      <c r="D56" s="27"/>
      <c r="E56" s="27"/>
      <c r="F56" s="27"/>
      <c r="G56" s="30"/>
      <c r="H56" s="30"/>
      <c r="I56" s="51"/>
      <c r="J56" s="27"/>
      <c r="K56" s="27"/>
      <c r="L56" s="27"/>
      <c r="M56" s="62"/>
      <c r="N56" s="27"/>
      <c r="O56" s="55">
        <v>400</v>
      </c>
      <c r="P56" s="58" t="s">
        <v>260</v>
      </c>
      <c r="Q56" s="36" t="s">
        <v>102</v>
      </c>
      <c r="R56" s="69">
        <v>44708</v>
      </c>
      <c r="S56" s="27"/>
      <c r="T56" s="27"/>
      <c r="U56" s="27"/>
      <c r="V56" s="27"/>
      <c r="Y56" s="79"/>
      <c r="Z56" s="207"/>
      <c r="AA56" s="208"/>
    </row>
    <row r="57" s="3" customFormat="1" ht="24" hidden="1" customHeight="1" spans="1:27">
      <c r="A57" s="202"/>
      <c r="B57" s="19">
        <v>19</v>
      </c>
      <c r="C57" s="20" t="s">
        <v>261</v>
      </c>
      <c r="D57" s="19">
        <v>19</v>
      </c>
      <c r="E57" s="19" t="s">
        <v>262</v>
      </c>
      <c r="F57" s="19">
        <v>4</v>
      </c>
      <c r="G57" s="22">
        <v>783</v>
      </c>
      <c r="H57" s="22">
        <v>234.9</v>
      </c>
      <c r="I57" s="56" t="s">
        <v>263</v>
      </c>
      <c r="J57" s="43">
        <v>44865</v>
      </c>
      <c r="K57" s="57" t="s">
        <v>264</v>
      </c>
      <c r="L57" s="57" t="s">
        <v>265</v>
      </c>
      <c r="M57" s="57">
        <v>783</v>
      </c>
      <c r="N57" s="57" t="s">
        <v>266</v>
      </c>
      <c r="O57" s="55">
        <v>84.9</v>
      </c>
      <c r="P57" s="58" t="s">
        <v>267</v>
      </c>
      <c r="Q57" s="36" t="s">
        <v>96</v>
      </c>
      <c r="R57" s="69">
        <v>44691</v>
      </c>
      <c r="S57" s="57" t="s">
        <v>268</v>
      </c>
      <c r="T57" s="43">
        <v>44651</v>
      </c>
      <c r="U57" s="19" t="s">
        <v>98</v>
      </c>
      <c r="V57" s="57" t="s">
        <v>99</v>
      </c>
      <c r="X57" s="3">
        <v>13</v>
      </c>
      <c r="Y57" s="211"/>
      <c r="Z57" s="207"/>
      <c r="AA57" s="208">
        <v>783</v>
      </c>
    </row>
    <row r="58" s="3" customFormat="1" ht="37" hidden="1" customHeight="1" spans="1:31">
      <c r="A58" s="202"/>
      <c r="B58" s="27"/>
      <c r="C58" s="28"/>
      <c r="D58" s="27"/>
      <c r="E58" s="27"/>
      <c r="F58" s="27"/>
      <c r="G58" s="30"/>
      <c r="H58" s="30"/>
      <c r="I58" s="61"/>
      <c r="J58" s="62"/>
      <c r="K58" s="62"/>
      <c r="L58" s="62"/>
      <c r="M58" s="62"/>
      <c r="N58" s="62"/>
      <c r="O58" s="55">
        <v>150</v>
      </c>
      <c r="P58" s="58" t="s">
        <v>112</v>
      </c>
      <c r="Q58" s="36" t="s">
        <v>102</v>
      </c>
      <c r="R58" s="69">
        <v>44711</v>
      </c>
      <c r="S58" s="62"/>
      <c r="T58" s="27"/>
      <c r="U58" s="27"/>
      <c r="V58" s="62"/>
      <c r="Y58" s="211"/>
      <c r="Z58" s="207"/>
      <c r="AA58" s="208"/>
      <c r="AB58" s="213">
        <v>20</v>
      </c>
      <c r="AC58" s="213"/>
      <c r="AD58" s="213"/>
      <c r="AE58" s="213"/>
    </row>
    <row r="59" s="3" customFormat="1" ht="24" customHeight="1" spans="1:31">
      <c r="A59" s="202"/>
      <c r="B59" s="19">
        <v>20</v>
      </c>
      <c r="C59" s="20" t="s">
        <v>269</v>
      </c>
      <c r="D59" s="19">
        <v>20</v>
      </c>
      <c r="E59" s="19" t="s">
        <v>270</v>
      </c>
      <c r="F59" s="19">
        <v>13</v>
      </c>
      <c r="G59" s="22">
        <v>936.28</v>
      </c>
      <c r="H59" s="22">
        <v>889.466</v>
      </c>
      <c r="I59" s="42" t="s">
        <v>271</v>
      </c>
      <c r="J59" s="43">
        <v>44925</v>
      </c>
      <c r="K59" s="19" t="s">
        <v>272</v>
      </c>
      <c r="L59" s="19" t="s">
        <v>273</v>
      </c>
      <c r="M59" s="57">
        <v>936.28</v>
      </c>
      <c r="N59" s="19" t="s">
        <v>274</v>
      </c>
      <c r="O59" s="55">
        <v>455.396</v>
      </c>
      <c r="P59" s="203" t="s">
        <v>275</v>
      </c>
      <c r="Q59" s="36" t="s">
        <v>96</v>
      </c>
      <c r="R59" s="80">
        <v>44691</v>
      </c>
      <c r="S59" s="19" t="s">
        <v>276</v>
      </c>
      <c r="T59" s="43">
        <v>44651</v>
      </c>
      <c r="U59" s="19" t="s">
        <v>98</v>
      </c>
      <c r="V59" s="19" t="s">
        <v>99</v>
      </c>
      <c r="X59" s="3">
        <v>13</v>
      </c>
      <c r="Y59" s="79" t="s">
        <v>823</v>
      </c>
      <c r="Z59" s="207"/>
      <c r="AA59" s="208">
        <v>915.16</v>
      </c>
      <c r="AB59" s="213" t="s">
        <v>277</v>
      </c>
      <c r="AC59" s="213">
        <v>10.56</v>
      </c>
      <c r="AD59" s="213">
        <v>55</v>
      </c>
      <c r="AE59" s="213">
        <f t="shared" ref="AE59:AE68" si="0">AC59*AD59</f>
        <v>580.8</v>
      </c>
    </row>
    <row r="60" s="3" customFormat="1" ht="24" customHeight="1" spans="1:31">
      <c r="A60" s="202"/>
      <c r="B60" s="23"/>
      <c r="C60" s="24"/>
      <c r="D60" s="23"/>
      <c r="E60" s="23"/>
      <c r="F60" s="23"/>
      <c r="G60" s="26"/>
      <c r="H60" s="26"/>
      <c r="I60" s="48"/>
      <c r="J60" s="23"/>
      <c r="K60" s="23"/>
      <c r="L60" s="23"/>
      <c r="M60" s="60"/>
      <c r="N60" s="23"/>
      <c r="O60" s="55">
        <v>200</v>
      </c>
      <c r="P60" s="203" t="s">
        <v>278</v>
      </c>
      <c r="Q60" s="36" t="s">
        <v>102</v>
      </c>
      <c r="R60" s="80">
        <v>44712</v>
      </c>
      <c r="S60" s="23"/>
      <c r="T60" s="23"/>
      <c r="U60" s="23"/>
      <c r="V60" s="23"/>
      <c r="Y60" s="79"/>
      <c r="Z60" s="207"/>
      <c r="AA60" s="208"/>
      <c r="AB60" s="213">
        <v>738</v>
      </c>
      <c r="AC60" s="213">
        <v>3.52</v>
      </c>
      <c r="AD60" s="213">
        <v>1</v>
      </c>
      <c r="AE60" s="213">
        <f t="shared" si="0"/>
        <v>3.52</v>
      </c>
    </row>
    <row r="61" s="3" customFormat="1" ht="24" customHeight="1" spans="1:31">
      <c r="A61" s="202"/>
      <c r="B61" s="23"/>
      <c r="C61" s="24"/>
      <c r="D61" s="23"/>
      <c r="E61" s="23"/>
      <c r="F61" s="23"/>
      <c r="G61" s="26"/>
      <c r="H61" s="26"/>
      <c r="I61" s="48"/>
      <c r="J61" s="23"/>
      <c r="K61" s="23"/>
      <c r="L61" s="23"/>
      <c r="M61" s="60"/>
      <c r="N61" s="23"/>
      <c r="O61" s="55">
        <v>24.07</v>
      </c>
      <c r="P61" s="203" t="s">
        <v>279</v>
      </c>
      <c r="Q61" s="36" t="s">
        <v>96</v>
      </c>
      <c r="R61" s="80">
        <v>45008</v>
      </c>
      <c r="S61" s="23"/>
      <c r="T61" s="23"/>
      <c r="U61" s="23"/>
      <c r="V61" s="23"/>
      <c r="Y61" s="79"/>
      <c r="Z61" s="207"/>
      <c r="AA61" s="208"/>
      <c r="AB61" s="213" t="s">
        <v>280</v>
      </c>
      <c r="AC61" s="213">
        <v>11.0952</v>
      </c>
      <c r="AD61" s="213">
        <v>11</v>
      </c>
      <c r="AE61" s="213">
        <f t="shared" si="0"/>
        <v>122.0472</v>
      </c>
    </row>
    <row r="62" s="3" customFormat="1" ht="24" customHeight="1" spans="1:31">
      <c r="A62" s="202"/>
      <c r="B62" s="27"/>
      <c r="C62" s="28"/>
      <c r="D62" s="27"/>
      <c r="E62" s="27"/>
      <c r="F62" s="27"/>
      <c r="G62" s="30"/>
      <c r="H62" s="30"/>
      <c r="I62" s="51"/>
      <c r="J62" s="27"/>
      <c r="K62" s="27"/>
      <c r="L62" s="27"/>
      <c r="M62" s="62"/>
      <c r="N62" s="27"/>
      <c r="O62" s="55">
        <v>210</v>
      </c>
      <c r="P62" s="203" t="s">
        <v>281</v>
      </c>
      <c r="Q62" s="36" t="s">
        <v>102</v>
      </c>
      <c r="R62" s="80">
        <v>45008</v>
      </c>
      <c r="S62" s="27"/>
      <c r="T62" s="27"/>
      <c r="U62" s="27"/>
      <c r="V62" s="27"/>
      <c r="Y62" s="79"/>
      <c r="Z62" s="207"/>
      <c r="AA62" s="208"/>
      <c r="AB62" s="213">
        <v>410</v>
      </c>
      <c r="AC62" s="213">
        <v>1.2328</v>
      </c>
      <c r="AD62" s="213">
        <v>1</v>
      </c>
      <c r="AE62" s="213">
        <f t="shared" si="0"/>
        <v>1.2328</v>
      </c>
    </row>
    <row r="63" s="3" customFormat="1" ht="24" customHeight="1" spans="1:31">
      <c r="A63" s="202"/>
      <c r="B63" s="19">
        <v>21</v>
      </c>
      <c r="C63" s="20" t="s">
        <v>282</v>
      </c>
      <c r="D63" s="19">
        <v>21</v>
      </c>
      <c r="E63" s="19" t="s">
        <v>283</v>
      </c>
      <c r="F63" s="19">
        <v>7</v>
      </c>
      <c r="G63" s="22">
        <v>229.6</v>
      </c>
      <c r="H63" s="22">
        <v>206.62</v>
      </c>
      <c r="I63" s="42" t="s">
        <v>284</v>
      </c>
      <c r="J63" s="43">
        <v>44925</v>
      </c>
      <c r="K63" s="19" t="s">
        <v>285</v>
      </c>
      <c r="L63" s="19" t="s">
        <v>286</v>
      </c>
      <c r="M63" s="57">
        <v>229.6</v>
      </c>
      <c r="N63" s="43">
        <v>44875</v>
      </c>
      <c r="O63" s="55">
        <v>48.4</v>
      </c>
      <c r="P63" s="203" t="s">
        <v>287</v>
      </c>
      <c r="Q63" s="36" t="s">
        <v>96</v>
      </c>
      <c r="R63" s="80">
        <v>44691</v>
      </c>
      <c r="S63" s="19" t="s">
        <v>288</v>
      </c>
      <c r="T63" s="43">
        <v>44650</v>
      </c>
      <c r="U63" s="19" t="s">
        <v>98</v>
      </c>
      <c r="V63" s="19" t="s">
        <v>99</v>
      </c>
      <c r="X63" s="3">
        <v>13</v>
      </c>
      <c r="Y63" s="79" t="s">
        <v>289</v>
      </c>
      <c r="Z63" s="207"/>
      <c r="AA63" s="208">
        <v>218.448</v>
      </c>
      <c r="AB63" s="213" t="s">
        <v>290</v>
      </c>
      <c r="AC63" s="213">
        <v>10</v>
      </c>
      <c r="AD63" s="213">
        <v>5</v>
      </c>
      <c r="AE63" s="213">
        <f t="shared" si="0"/>
        <v>50</v>
      </c>
    </row>
    <row r="64" s="3" customFormat="1" ht="24" customHeight="1" spans="1:31">
      <c r="A64" s="202"/>
      <c r="B64" s="23"/>
      <c r="C64" s="24"/>
      <c r="D64" s="23"/>
      <c r="E64" s="23"/>
      <c r="F64" s="23"/>
      <c r="G64" s="26"/>
      <c r="H64" s="26"/>
      <c r="I64" s="48"/>
      <c r="J64" s="23"/>
      <c r="K64" s="23"/>
      <c r="L64" s="23"/>
      <c r="M64" s="60"/>
      <c r="N64" s="23"/>
      <c r="O64" s="55">
        <v>50</v>
      </c>
      <c r="P64" s="203" t="s">
        <v>291</v>
      </c>
      <c r="Q64" s="36" t="s">
        <v>102</v>
      </c>
      <c r="R64" s="80">
        <v>44711</v>
      </c>
      <c r="S64" s="23"/>
      <c r="T64" s="23"/>
      <c r="U64" s="23"/>
      <c r="V64" s="23"/>
      <c r="Y64" s="79"/>
      <c r="Z64" s="207"/>
      <c r="AA64" s="208"/>
      <c r="AB64" s="213" t="s">
        <v>292</v>
      </c>
      <c r="AC64" s="213">
        <v>11.04</v>
      </c>
      <c r="AD64" s="213">
        <v>6</v>
      </c>
      <c r="AE64" s="213">
        <f t="shared" si="0"/>
        <v>66.24</v>
      </c>
    </row>
    <row r="65" s="3" customFormat="1" ht="24" customHeight="1" spans="1:31">
      <c r="A65" s="202"/>
      <c r="B65" s="23"/>
      <c r="C65" s="24"/>
      <c r="D65" s="23"/>
      <c r="E65" s="23"/>
      <c r="F65" s="23"/>
      <c r="G65" s="26"/>
      <c r="H65" s="26"/>
      <c r="I65" s="48"/>
      <c r="J65" s="23"/>
      <c r="K65" s="23"/>
      <c r="L65" s="23"/>
      <c r="M65" s="60"/>
      <c r="N65" s="23"/>
      <c r="O65" s="55">
        <v>85</v>
      </c>
      <c r="P65" s="203" t="s">
        <v>293</v>
      </c>
      <c r="Q65" s="36" t="s">
        <v>102</v>
      </c>
      <c r="R65" s="80">
        <v>44957</v>
      </c>
      <c r="S65" s="23"/>
      <c r="T65" s="23"/>
      <c r="U65" s="23"/>
      <c r="V65" s="23"/>
      <c r="Y65" s="79"/>
      <c r="Z65" s="207"/>
      <c r="AA65" s="208"/>
      <c r="AB65" s="213">
        <v>6506</v>
      </c>
      <c r="AC65" s="213">
        <v>2.76</v>
      </c>
      <c r="AD65" s="213">
        <v>1</v>
      </c>
      <c r="AE65" s="213">
        <f t="shared" si="0"/>
        <v>2.76</v>
      </c>
    </row>
    <row r="66" s="3" customFormat="1" ht="24" customHeight="1" spans="1:31">
      <c r="A66" s="202"/>
      <c r="B66" s="27"/>
      <c r="C66" s="28"/>
      <c r="D66" s="27"/>
      <c r="E66" s="27"/>
      <c r="F66" s="27"/>
      <c r="G66" s="30"/>
      <c r="H66" s="30"/>
      <c r="I66" s="51"/>
      <c r="J66" s="27"/>
      <c r="K66" s="27"/>
      <c r="L66" s="27"/>
      <c r="M66" s="62"/>
      <c r="N66" s="27"/>
      <c r="O66" s="55">
        <v>23.22</v>
      </c>
      <c r="P66" s="203" t="s">
        <v>294</v>
      </c>
      <c r="Q66" s="36" t="s">
        <v>96</v>
      </c>
      <c r="R66" s="80">
        <v>44985</v>
      </c>
      <c r="S66" s="27"/>
      <c r="T66" s="27"/>
      <c r="U66" s="27"/>
      <c r="V66" s="27"/>
      <c r="Y66" s="79"/>
      <c r="Z66" s="207"/>
      <c r="AA66" s="208"/>
      <c r="AB66" s="213" t="s">
        <v>295</v>
      </c>
      <c r="AC66" s="213">
        <v>10.92</v>
      </c>
      <c r="AD66" s="213">
        <v>7</v>
      </c>
      <c r="AE66" s="213">
        <f t="shared" si="0"/>
        <v>76.44</v>
      </c>
    </row>
    <row r="67" s="3" customFormat="1" ht="24" hidden="1" customHeight="1" spans="1:31">
      <c r="A67" s="202"/>
      <c r="B67" s="19">
        <v>22</v>
      </c>
      <c r="C67" s="20" t="s">
        <v>296</v>
      </c>
      <c r="D67" s="19">
        <v>22</v>
      </c>
      <c r="E67" s="19" t="s">
        <v>297</v>
      </c>
      <c r="F67" s="19">
        <v>2</v>
      </c>
      <c r="G67" s="22">
        <v>138</v>
      </c>
      <c r="H67" s="22">
        <v>124.2</v>
      </c>
      <c r="I67" s="42" t="s">
        <v>284</v>
      </c>
      <c r="J67" s="43">
        <v>44925</v>
      </c>
      <c r="K67" s="19" t="s">
        <v>298</v>
      </c>
      <c r="L67" s="19" t="s">
        <v>299</v>
      </c>
      <c r="M67" s="57">
        <v>138</v>
      </c>
      <c r="N67" s="43">
        <v>44873</v>
      </c>
      <c r="O67" s="55">
        <v>41.4</v>
      </c>
      <c r="P67" s="58" t="s">
        <v>300</v>
      </c>
      <c r="Q67" s="36" t="s">
        <v>96</v>
      </c>
      <c r="R67" s="69">
        <v>44691</v>
      </c>
      <c r="S67" s="19" t="s">
        <v>301</v>
      </c>
      <c r="T67" s="43">
        <v>44650</v>
      </c>
      <c r="U67" s="19" t="s">
        <v>98</v>
      </c>
      <c r="V67" s="19" t="s">
        <v>99</v>
      </c>
      <c r="Y67" s="79"/>
      <c r="Z67" s="207"/>
      <c r="AA67" s="208">
        <v>138</v>
      </c>
      <c r="AB67" s="213">
        <v>6514</v>
      </c>
      <c r="AC67" s="213">
        <v>1.56</v>
      </c>
      <c r="AD67" s="213">
        <v>1</v>
      </c>
      <c r="AE67" s="213">
        <f t="shared" si="0"/>
        <v>1.56</v>
      </c>
    </row>
    <row r="68" s="3" customFormat="1" ht="24" hidden="1" customHeight="1" spans="1:31">
      <c r="A68" s="202"/>
      <c r="B68" s="23"/>
      <c r="C68" s="24"/>
      <c r="D68" s="23"/>
      <c r="E68" s="23"/>
      <c r="F68" s="23"/>
      <c r="G68" s="26"/>
      <c r="H68" s="26"/>
      <c r="I68" s="48"/>
      <c r="J68" s="23"/>
      <c r="K68" s="23"/>
      <c r="L68" s="23"/>
      <c r="M68" s="60"/>
      <c r="N68" s="23"/>
      <c r="O68" s="55">
        <v>52.8</v>
      </c>
      <c r="P68" s="58" t="s">
        <v>302</v>
      </c>
      <c r="Q68" s="36" t="s">
        <v>96</v>
      </c>
      <c r="R68" s="69">
        <v>44891</v>
      </c>
      <c r="S68" s="23"/>
      <c r="T68" s="23"/>
      <c r="U68" s="23"/>
      <c r="V68" s="23"/>
      <c r="Y68" s="79"/>
      <c r="Z68" s="207"/>
      <c r="AA68" s="208"/>
      <c r="AB68" s="213">
        <v>6515</v>
      </c>
      <c r="AC68" s="213">
        <v>10.56</v>
      </c>
      <c r="AD68" s="213">
        <v>1</v>
      </c>
      <c r="AE68" s="213">
        <f t="shared" si="0"/>
        <v>10.56</v>
      </c>
    </row>
    <row r="69" s="3" customFormat="1" ht="24" hidden="1" customHeight="1" spans="1:31">
      <c r="A69" s="202"/>
      <c r="B69" s="27"/>
      <c r="C69" s="28"/>
      <c r="D69" s="27"/>
      <c r="E69" s="27"/>
      <c r="F69" s="27"/>
      <c r="G69" s="30"/>
      <c r="H69" s="30"/>
      <c r="I69" s="51"/>
      <c r="J69" s="27"/>
      <c r="K69" s="27"/>
      <c r="L69" s="27"/>
      <c r="M69" s="62"/>
      <c r="N69" s="27"/>
      <c r="O69" s="55">
        <v>30</v>
      </c>
      <c r="P69" s="58" t="s">
        <v>303</v>
      </c>
      <c r="Q69" s="36" t="s">
        <v>102</v>
      </c>
      <c r="R69" s="69">
        <v>44904</v>
      </c>
      <c r="S69" s="27"/>
      <c r="T69" s="27"/>
      <c r="U69" s="27"/>
      <c r="V69" s="27"/>
      <c r="Y69" s="79"/>
      <c r="Z69" s="207"/>
      <c r="AA69" s="208"/>
      <c r="AB69" s="213"/>
      <c r="AC69" s="213"/>
      <c r="AD69" s="213"/>
      <c r="AE69" s="213">
        <f>SUM(AE59:AE68)</f>
        <v>915.16</v>
      </c>
    </row>
    <row r="70" s="3" customFormat="1" ht="24" hidden="1" customHeight="1" spans="1:31">
      <c r="A70" s="202"/>
      <c r="B70" s="19">
        <v>23</v>
      </c>
      <c r="C70" s="20" t="s">
        <v>304</v>
      </c>
      <c r="D70" s="19">
        <v>23</v>
      </c>
      <c r="E70" s="19" t="s">
        <v>305</v>
      </c>
      <c r="F70" s="19">
        <v>3</v>
      </c>
      <c r="G70" s="22">
        <v>210</v>
      </c>
      <c r="H70" s="22">
        <v>189</v>
      </c>
      <c r="I70" s="42" t="s">
        <v>306</v>
      </c>
      <c r="J70" s="43">
        <v>44925</v>
      </c>
      <c r="K70" s="19" t="s">
        <v>307</v>
      </c>
      <c r="L70" s="19" t="s">
        <v>308</v>
      </c>
      <c r="M70" s="57">
        <v>210</v>
      </c>
      <c r="N70" s="19" t="s">
        <v>309</v>
      </c>
      <c r="O70" s="55">
        <v>99</v>
      </c>
      <c r="P70" s="58" t="s">
        <v>310</v>
      </c>
      <c r="Q70" s="36" t="s">
        <v>96</v>
      </c>
      <c r="R70" s="69">
        <v>44680</v>
      </c>
      <c r="S70" s="19" t="s">
        <v>311</v>
      </c>
      <c r="T70" s="43">
        <v>44631</v>
      </c>
      <c r="U70" s="19" t="s">
        <v>98</v>
      </c>
      <c r="V70" s="19" t="s">
        <v>99</v>
      </c>
      <c r="X70" s="3">
        <v>13</v>
      </c>
      <c r="Y70" s="79"/>
      <c r="Z70" s="207"/>
      <c r="AA70" s="208">
        <v>210</v>
      </c>
      <c r="AB70" s="217">
        <v>21</v>
      </c>
      <c r="AC70" s="217"/>
      <c r="AD70" s="217"/>
      <c r="AE70" s="217"/>
    </row>
    <row r="71" s="3" customFormat="1" ht="35" hidden="1" customHeight="1" spans="1:31">
      <c r="A71" s="202"/>
      <c r="B71" s="27"/>
      <c r="C71" s="28"/>
      <c r="D71" s="27"/>
      <c r="E71" s="27"/>
      <c r="F71" s="27"/>
      <c r="G71" s="30"/>
      <c r="H71" s="30"/>
      <c r="I71" s="51"/>
      <c r="J71" s="27"/>
      <c r="K71" s="27"/>
      <c r="L71" s="27"/>
      <c r="M71" s="62"/>
      <c r="N71" s="27"/>
      <c r="O71" s="55">
        <v>90</v>
      </c>
      <c r="P71" s="58" t="s">
        <v>161</v>
      </c>
      <c r="Q71" s="36" t="s">
        <v>102</v>
      </c>
      <c r="R71" s="69">
        <v>44708</v>
      </c>
      <c r="S71" s="27"/>
      <c r="T71" s="27"/>
      <c r="U71" s="27"/>
      <c r="V71" s="27"/>
      <c r="Y71" s="79"/>
      <c r="Z71" s="207"/>
      <c r="AA71" s="208"/>
      <c r="AB71" s="217" t="s">
        <v>312</v>
      </c>
      <c r="AC71" s="217">
        <v>111520</v>
      </c>
      <c r="AD71" s="217">
        <v>2</v>
      </c>
      <c r="AE71" s="217">
        <f t="shared" ref="AE71:AE84" si="1">AC71*AD71</f>
        <v>223040</v>
      </c>
    </row>
    <row r="72" s="3" customFormat="1" ht="24" hidden="1" customHeight="1" spans="1:31">
      <c r="A72" s="202"/>
      <c r="B72" s="19">
        <v>24</v>
      </c>
      <c r="C72" s="20" t="s">
        <v>313</v>
      </c>
      <c r="D72" s="19">
        <v>24</v>
      </c>
      <c r="E72" s="19" t="s">
        <v>314</v>
      </c>
      <c r="F72" s="19">
        <v>4</v>
      </c>
      <c r="G72" s="22">
        <v>228.2</v>
      </c>
      <c r="H72" s="22">
        <v>216.74</v>
      </c>
      <c r="I72" s="42" t="s">
        <v>271</v>
      </c>
      <c r="J72" s="43">
        <v>44925</v>
      </c>
      <c r="K72" s="19" t="s">
        <v>315</v>
      </c>
      <c r="L72" s="19" t="s">
        <v>316</v>
      </c>
      <c r="M72" s="57">
        <v>228.2</v>
      </c>
      <c r="N72" s="43">
        <v>44862</v>
      </c>
      <c r="O72" s="55">
        <v>159.74</v>
      </c>
      <c r="P72" s="203" t="s">
        <v>202</v>
      </c>
      <c r="Q72" s="36" t="s">
        <v>96</v>
      </c>
      <c r="R72" s="80">
        <v>44691</v>
      </c>
      <c r="S72" s="19" t="s">
        <v>317</v>
      </c>
      <c r="T72" s="43">
        <v>44645</v>
      </c>
      <c r="U72" s="19" t="s">
        <v>98</v>
      </c>
      <c r="V72" s="19" t="s">
        <v>99</v>
      </c>
      <c r="X72" s="3">
        <v>13</v>
      </c>
      <c r="Y72" s="79"/>
      <c r="Z72" s="207"/>
      <c r="AA72" s="208">
        <v>228.2</v>
      </c>
      <c r="AB72" s="217">
        <v>3229</v>
      </c>
      <c r="AC72" s="217">
        <v>104960</v>
      </c>
      <c r="AD72" s="217">
        <v>1</v>
      </c>
      <c r="AE72" s="217">
        <f t="shared" si="1"/>
        <v>104960</v>
      </c>
    </row>
    <row r="73" s="3" customFormat="1" ht="24" hidden="1" customHeight="1" spans="1:31">
      <c r="A73" s="202"/>
      <c r="B73" s="23"/>
      <c r="C73" s="24"/>
      <c r="D73" s="23"/>
      <c r="E73" s="23"/>
      <c r="F73" s="23"/>
      <c r="G73" s="26"/>
      <c r="H73" s="26"/>
      <c r="I73" s="48"/>
      <c r="J73" s="23"/>
      <c r="K73" s="23"/>
      <c r="L73" s="23"/>
      <c r="M73" s="60"/>
      <c r="N73" s="23"/>
      <c r="O73" s="55">
        <v>50</v>
      </c>
      <c r="P73" s="203" t="s">
        <v>281</v>
      </c>
      <c r="Q73" s="36" t="s">
        <v>102</v>
      </c>
      <c r="R73" s="80">
        <v>45008</v>
      </c>
      <c r="S73" s="23"/>
      <c r="T73" s="23"/>
      <c r="U73" s="23"/>
      <c r="V73" s="23"/>
      <c r="Y73" s="79"/>
      <c r="Z73" s="207"/>
      <c r="AA73" s="208"/>
      <c r="AB73" s="217" t="s">
        <v>318</v>
      </c>
      <c r="AC73" s="217">
        <v>111520</v>
      </c>
      <c r="AD73" s="217">
        <v>2</v>
      </c>
      <c r="AE73" s="217">
        <f t="shared" si="1"/>
        <v>223040</v>
      </c>
    </row>
    <row r="74" s="3" customFormat="1" ht="24" hidden="1" customHeight="1" spans="1:31">
      <c r="A74" s="202"/>
      <c r="B74" s="27"/>
      <c r="C74" s="28"/>
      <c r="D74" s="27"/>
      <c r="E74" s="27"/>
      <c r="F74" s="27"/>
      <c r="G74" s="30"/>
      <c r="H74" s="30"/>
      <c r="I74" s="51"/>
      <c r="J74" s="27"/>
      <c r="K74" s="27"/>
      <c r="L74" s="27"/>
      <c r="M74" s="62"/>
      <c r="N74" s="27"/>
      <c r="O74" s="55">
        <v>7</v>
      </c>
      <c r="P74" s="203" t="s">
        <v>319</v>
      </c>
      <c r="Q74" s="36" t="s">
        <v>102</v>
      </c>
      <c r="R74" s="80">
        <v>45044</v>
      </c>
      <c r="S74" s="27"/>
      <c r="T74" s="27"/>
      <c r="U74" s="27"/>
      <c r="V74" s="27"/>
      <c r="Y74" s="79"/>
      <c r="Z74" s="207"/>
      <c r="AA74" s="208"/>
      <c r="AB74" s="217">
        <v>1768</v>
      </c>
      <c r="AC74" s="217">
        <v>104960</v>
      </c>
      <c r="AD74" s="217">
        <v>1</v>
      </c>
      <c r="AE74" s="217">
        <f t="shared" si="1"/>
        <v>104960</v>
      </c>
    </row>
    <row r="75" s="3" customFormat="1" ht="24" hidden="1" customHeight="1" spans="1:31">
      <c r="A75" s="202"/>
      <c r="B75" s="19">
        <v>25</v>
      </c>
      <c r="C75" s="20" t="s">
        <v>320</v>
      </c>
      <c r="D75" s="19">
        <v>25</v>
      </c>
      <c r="E75" s="19" t="s">
        <v>321</v>
      </c>
      <c r="F75" s="19">
        <v>9</v>
      </c>
      <c r="G75" s="22">
        <v>74.7</v>
      </c>
      <c r="H75" s="22">
        <v>67.23</v>
      </c>
      <c r="I75" s="42" t="s">
        <v>322</v>
      </c>
      <c r="J75" s="43">
        <v>44925</v>
      </c>
      <c r="K75" s="19" t="s">
        <v>323</v>
      </c>
      <c r="L75" s="19" t="s">
        <v>324</v>
      </c>
      <c r="M75" s="57">
        <v>74.7</v>
      </c>
      <c r="N75" s="43">
        <v>44875</v>
      </c>
      <c r="O75" s="55">
        <v>44.82</v>
      </c>
      <c r="P75" s="58" t="s">
        <v>325</v>
      </c>
      <c r="Q75" s="36" t="s">
        <v>96</v>
      </c>
      <c r="R75" s="69">
        <v>44691</v>
      </c>
      <c r="S75" s="19" t="s">
        <v>326</v>
      </c>
      <c r="T75" s="43">
        <v>44650</v>
      </c>
      <c r="U75" s="19" t="s">
        <v>98</v>
      </c>
      <c r="V75" s="19" t="s">
        <v>99</v>
      </c>
      <c r="X75" s="3">
        <v>13</v>
      </c>
      <c r="Y75" s="79"/>
      <c r="Z75" s="207"/>
      <c r="AA75" s="208">
        <v>74.7</v>
      </c>
      <c r="AB75" s="217" t="s">
        <v>327</v>
      </c>
      <c r="AC75" s="217">
        <v>111520</v>
      </c>
      <c r="AD75" s="217">
        <v>2</v>
      </c>
      <c r="AE75" s="217">
        <f t="shared" si="1"/>
        <v>223040</v>
      </c>
    </row>
    <row r="76" s="3" customFormat="1" ht="24" hidden="1" customHeight="1" spans="1:31">
      <c r="A76" s="202"/>
      <c r="B76" s="27"/>
      <c r="C76" s="28"/>
      <c r="D76" s="27"/>
      <c r="E76" s="27"/>
      <c r="F76" s="27"/>
      <c r="G76" s="30"/>
      <c r="H76" s="30"/>
      <c r="I76" s="51"/>
      <c r="J76" s="27"/>
      <c r="K76" s="27"/>
      <c r="L76" s="27"/>
      <c r="M76" s="62"/>
      <c r="N76" s="27"/>
      <c r="O76" s="55">
        <v>22.41</v>
      </c>
      <c r="P76" s="58" t="s">
        <v>328</v>
      </c>
      <c r="Q76" s="36" t="s">
        <v>96</v>
      </c>
      <c r="R76" s="69">
        <v>44891</v>
      </c>
      <c r="S76" s="27"/>
      <c r="T76" s="27"/>
      <c r="U76" s="27"/>
      <c r="V76" s="27"/>
      <c r="Y76" s="79"/>
      <c r="Z76" s="207"/>
      <c r="AA76" s="208"/>
      <c r="AB76" s="217">
        <v>1771</v>
      </c>
      <c r="AC76" s="217">
        <v>104960</v>
      </c>
      <c r="AD76" s="217">
        <v>1</v>
      </c>
      <c r="AE76" s="217">
        <f t="shared" si="1"/>
        <v>104960</v>
      </c>
    </row>
    <row r="77" s="3" customFormat="1" ht="32" hidden="1" customHeight="1" spans="1:31">
      <c r="A77" s="202"/>
      <c r="B77" s="36">
        <v>26</v>
      </c>
      <c r="C77" s="37" t="s">
        <v>329</v>
      </c>
      <c r="D77" s="36">
        <v>26</v>
      </c>
      <c r="E77" s="36" t="s">
        <v>330</v>
      </c>
      <c r="F77" s="36">
        <v>1</v>
      </c>
      <c r="G77" s="39">
        <v>68</v>
      </c>
      <c r="H77" s="39">
        <v>34</v>
      </c>
      <c r="I77" s="66" t="s">
        <v>331</v>
      </c>
      <c r="J77" s="67">
        <v>44865</v>
      </c>
      <c r="K77" s="58" t="s">
        <v>332</v>
      </c>
      <c r="L77" s="36" t="s">
        <v>333</v>
      </c>
      <c r="M77" s="68">
        <v>68</v>
      </c>
      <c r="N77" s="69">
        <v>44852</v>
      </c>
      <c r="O77" s="55">
        <v>34</v>
      </c>
      <c r="P77" s="58" t="s">
        <v>334</v>
      </c>
      <c r="Q77" s="36" t="s">
        <v>96</v>
      </c>
      <c r="R77" s="69">
        <v>44680</v>
      </c>
      <c r="S77" s="36" t="s">
        <v>335</v>
      </c>
      <c r="T77" s="69">
        <v>44650</v>
      </c>
      <c r="U77" s="36" t="s">
        <v>98</v>
      </c>
      <c r="V77" s="36" t="s">
        <v>336</v>
      </c>
      <c r="X77" s="3">
        <v>13</v>
      </c>
      <c r="Y77" s="79"/>
      <c r="Z77" s="218"/>
      <c r="AA77" s="68">
        <v>68</v>
      </c>
      <c r="AB77" s="217" t="s">
        <v>337</v>
      </c>
      <c r="AC77" s="217">
        <v>111520</v>
      </c>
      <c r="AD77" s="217">
        <v>2</v>
      </c>
      <c r="AE77" s="217">
        <f t="shared" si="1"/>
        <v>223040</v>
      </c>
    </row>
    <row r="78" s="3" customFormat="1" ht="36" hidden="1" customHeight="1" spans="1:31">
      <c r="A78" s="202"/>
      <c r="B78" s="36">
        <v>27</v>
      </c>
      <c r="C78" s="37" t="s">
        <v>338</v>
      </c>
      <c r="D78" s="36">
        <v>27</v>
      </c>
      <c r="E78" s="36" t="s">
        <v>339</v>
      </c>
      <c r="F78" s="36">
        <v>1</v>
      </c>
      <c r="G78" s="39">
        <v>0.08</v>
      </c>
      <c r="H78" s="39">
        <v>0.08</v>
      </c>
      <c r="I78" s="66" t="s">
        <v>340</v>
      </c>
      <c r="J78" s="67">
        <v>44925</v>
      </c>
      <c r="K78" s="58" t="s">
        <v>341</v>
      </c>
      <c r="L78" s="36" t="s">
        <v>342</v>
      </c>
      <c r="M78" s="68">
        <v>0.08</v>
      </c>
      <c r="N78" s="69">
        <v>44747</v>
      </c>
      <c r="O78" s="55">
        <v>0.08</v>
      </c>
      <c r="P78" s="58" t="s">
        <v>343</v>
      </c>
      <c r="Q78" s="36" t="s">
        <v>96</v>
      </c>
      <c r="R78" s="69">
        <v>44825</v>
      </c>
      <c r="S78" s="36" t="s">
        <v>344</v>
      </c>
      <c r="T78" s="69">
        <v>44707</v>
      </c>
      <c r="U78" s="36" t="s">
        <v>98</v>
      </c>
      <c r="V78" s="36" t="s">
        <v>99</v>
      </c>
      <c r="X78" s="3">
        <v>13</v>
      </c>
      <c r="Y78" s="79"/>
      <c r="Z78" s="218"/>
      <c r="AA78" s="68">
        <v>0.08</v>
      </c>
      <c r="AB78" s="217">
        <v>1774</v>
      </c>
      <c r="AC78" s="217">
        <v>104960</v>
      </c>
      <c r="AD78" s="217">
        <v>1</v>
      </c>
      <c r="AE78" s="217">
        <f t="shared" si="1"/>
        <v>104960</v>
      </c>
    </row>
    <row r="79" s="3" customFormat="1" ht="24" hidden="1" customHeight="1" spans="1:31">
      <c r="A79" s="202"/>
      <c r="B79" s="19">
        <v>28</v>
      </c>
      <c r="C79" s="20" t="s">
        <v>329</v>
      </c>
      <c r="D79" s="19">
        <v>28</v>
      </c>
      <c r="E79" s="19" t="s">
        <v>345</v>
      </c>
      <c r="F79" s="19">
        <v>1</v>
      </c>
      <c r="G79" s="22">
        <v>28</v>
      </c>
      <c r="H79" s="22">
        <v>25.2</v>
      </c>
      <c r="I79" s="42" t="s">
        <v>331</v>
      </c>
      <c r="J79" s="43">
        <v>44865</v>
      </c>
      <c r="K79" s="19" t="s">
        <v>332</v>
      </c>
      <c r="L79" s="19" t="s">
        <v>346</v>
      </c>
      <c r="M79" s="57">
        <v>28</v>
      </c>
      <c r="N79" s="43">
        <v>44852</v>
      </c>
      <c r="O79" s="55">
        <v>7.56</v>
      </c>
      <c r="P79" s="58" t="s">
        <v>347</v>
      </c>
      <c r="Q79" s="36" t="s">
        <v>96</v>
      </c>
      <c r="R79" s="69">
        <v>44825</v>
      </c>
      <c r="S79" s="19" t="s">
        <v>348</v>
      </c>
      <c r="T79" s="43">
        <v>44711</v>
      </c>
      <c r="U79" s="19" t="s">
        <v>98</v>
      </c>
      <c r="V79" s="19" t="s">
        <v>336</v>
      </c>
      <c r="X79" s="3">
        <v>13</v>
      </c>
      <c r="Y79" s="79"/>
      <c r="Z79" s="207"/>
      <c r="AA79" s="208">
        <v>28</v>
      </c>
      <c r="AB79" s="217" t="s">
        <v>349</v>
      </c>
      <c r="AC79" s="217">
        <v>111520</v>
      </c>
      <c r="AD79" s="217">
        <v>2</v>
      </c>
      <c r="AE79" s="217">
        <f t="shared" si="1"/>
        <v>223040</v>
      </c>
    </row>
    <row r="80" s="3" customFormat="1" ht="24" hidden="1" customHeight="1" spans="1:31">
      <c r="A80" s="202"/>
      <c r="B80" s="27"/>
      <c r="C80" s="28"/>
      <c r="D80" s="27"/>
      <c r="E80" s="27"/>
      <c r="F80" s="27"/>
      <c r="G80" s="30"/>
      <c r="H80" s="30"/>
      <c r="I80" s="51"/>
      <c r="J80" s="27"/>
      <c r="K80" s="27"/>
      <c r="L80" s="27"/>
      <c r="M80" s="62"/>
      <c r="N80" s="27"/>
      <c r="O80" s="55">
        <v>17.64</v>
      </c>
      <c r="P80" s="58" t="s">
        <v>350</v>
      </c>
      <c r="Q80" s="36" t="s">
        <v>102</v>
      </c>
      <c r="R80" s="69">
        <v>44831</v>
      </c>
      <c r="S80" s="27"/>
      <c r="T80" s="27"/>
      <c r="U80" s="27"/>
      <c r="V80" s="27"/>
      <c r="Y80" s="79"/>
      <c r="Z80" s="207"/>
      <c r="AA80" s="208"/>
      <c r="AB80" s="217">
        <v>1777</v>
      </c>
      <c r="AC80" s="217">
        <v>104960</v>
      </c>
      <c r="AD80" s="217">
        <v>1</v>
      </c>
      <c r="AE80" s="217">
        <f t="shared" si="1"/>
        <v>104960</v>
      </c>
    </row>
    <row r="81" s="3" customFormat="1" ht="24" hidden="1" customHeight="1" spans="1:31">
      <c r="A81" s="202"/>
      <c r="B81" s="19">
        <v>29</v>
      </c>
      <c r="C81" s="20" t="s">
        <v>351</v>
      </c>
      <c r="D81" s="19">
        <v>29</v>
      </c>
      <c r="E81" s="19" t="s">
        <v>352</v>
      </c>
      <c r="F81" s="19">
        <v>1</v>
      </c>
      <c r="G81" s="22">
        <v>50.5</v>
      </c>
      <c r="H81" s="22">
        <v>45.45</v>
      </c>
      <c r="I81" s="42" t="s">
        <v>353</v>
      </c>
      <c r="J81" s="43">
        <v>44925</v>
      </c>
      <c r="K81" s="19" t="s">
        <v>354</v>
      </c>
      <c r="L81" s="19" t="s">
        <v>355</v>
      </c>
      <c r="M81" s="57">
        <v>50.5</v>
      </c>
      <c r="N81" s="43">
        <v>44848</v>
      </c>
      <c r="O81" s="55">
        <v>35.45</v>
      </c>
      <c r="P81" s="58" t="s">
        <v>356</v>
      </c>
      <c r="Q81" s="36" t="s">
        <v>96</v>
      </c>
      <c r="R81" s="69">
        <v>44873</v>
      </c>
      <c r="S81" s="19" t="s">
        <v>357</v>
      </c>
      <c r="T81" s="43">
        <v>44644</v>
      </c>
      <c r="U81" s="19" t="s">
        <v>98</v>
      </c>
      <c r="V81" s="19" t="s">
        <v>99</v>
      </c>
      <c r="X81" s="3">
        <v>13</v>
      </c>
      <c r="Y81" s="79"/>
      <c r="Z81" s="207"/>
      <c r="AA81" s="208">
        <v>50.5</v>
      </c>
      <c r="AB81" s="217">
        <v>1779</v>
      </c>
      <c r="AC81" s="217">
        <v>111520</v>
      </c>
      <c r="AD81" s="217">
        <v>1</v>
      </c>
      <c r="AE81" s="217">
        <f t="shared" si="1"/>
        <v>111520</v>
      </c>
    </row>
    <row r="82" s="3" customFormat="1" ht="24" hidden="1" customHeight="1" spans="1:31">
      <c r="A82" s="202"/>
      <c r="B82" s="27"/>
      <c r="C82" s="28"/>
      <c r="D82" s="27"/>
      <c r="E82" s="27"/>
      <c r="F82" s="27"/>
      <c r="G82" s="30"/>
      <c r="H82" s="30"/>
      <c r="I82" s="51"/>
      <c r="J82" s="27"/>
      <c r="K82" s="27"/>
      <c r="L82" s="27"/>
      <c r="M82" s="62"/>
      <c r="N82" s="27"/>
      <c r="O82" s="55">
        <v>10</v>
      </c>
      <c r="P82" s="58" t="s">
        <v>358</v>
      </c>
      <c r="Q82" s="36" t="s">
        <v>102</v>
      </c>
      <c r="R82" s="69">
        <v>44904</v>
      </c>
      <c r="S82" s="27"/>
      <c r="T82" s="27"/>
      <c r="U82" s="27"/>
      <c r="V82" s="27"/>
      <c r="Y82" s="79"/>
      <c r="Z82" s="207"/>
      <c r="AA82" s="208"/>
      <c r="AB82" s="217">
        <v>1780</v>
      </c>
      <c r="AC82" s="217">
        <v>104960</v>
      </c>
      <c r="AD82" s="217">
        <v>1</v>
      </c>
      <c r="AE82" s="217">
        <f t="shared" si="1"/>
        <v>104960</v>
      </c>
    </row>
    <row r="83" s="3" customFormat="1" ht="30" hidden="1" customHeight="1" spans="1:31">
      <c r="A83" s="202"/>
      <c r="B83" s="36">
        <v>30</v>
      </c>
      <c r="C83" s="37" t="s">
        <v>359</v>
      </c>
      <c r="D83" s="36">
        <v>30</v>
      </c>
      <c r="E83" s="36" t="s">
        <v>360</v>
      </c>
      <c r="F83" s="36">
        <v>2</v>
      </c>
      <c r="G83" s="39">
        <v>11.2</v>
      </c>
      <c r="H83" s="39">
        <v>10.08</v>
      </c>
      <c r="I83" s="66" t="s">
        <v>361</v>
      </c>
      <c r="J83" s="67">
        <v>44925</v>
      </c>
      <c r="K83" s="58" t="s">
        <v>362</v>
      </c>
      <c r="L83" s="36" t="s">
        <v>363</v>
      </c>
      <c r="M83" s="68">
        <v>11.2</v>
      </c>
      <c r="N83" s="69">
        <v>44870</v>
      </c>
      <c r="O83" s="55">
        <v>10.08</v>
      </c>
      <c r="P83" s="58" t="s">
        <v>364</v>
      </c>
      <c r="Q83" s="36" t="s">
        <v>96</v>
      </c>
      <c r="R83" s="69">
        <v>44891</v>
      </c>
      <c r="S83" s="36" t="s">
        <v>365</v>
      </c>
      <c r="T83" s="69">
        <v>44651</v>
      </c>
      <c r="U83" s="36" t="s">
        <v>98</v>
      </c>
      <c r="V83" s="36" t="s">
        <v>99</v>
      </c>
      <c r="X83" s="3">
        <v>13</v>
      </c>
      <c r="Y83" s="79"/>
      <c r="Z83" s="218"/>
      <c r="AA83" s="68">
        <v>11.2</v>
      </c>
      <c r="AB83" s="217" t="s">
        <v>366</v>
      </c>
      <c r="AC83" s="217">
        <v>111520</v>
      </c>
      <c r="AD83" s="217">
        <v>2</v>
      </c>
      <c r="AE83" s="217">
        <f t="shared" si="1"/>
        <v>223040</v>
      </c>
    </row>
    <row r="84" s="3" customFormat="1" ht="31" hidden="1" customHeight="1" spans="1:31">
      <c r="A84" s="202"/>
      <c r="B84" s="36">
        <v>31</v>
      </c>
      <c r="C84" s="37" t="s">
        <v>367</v>
      </c>
      <c r="D84" s="36">
        <v>31</v>
      </c>
      <c r="E84" s="36" t="s">
        <v>368</v>
      </c>
      <c r="F84" s="36">
        <v>1</v>
      </c>
      <c r="G84" s="39">
        <v>11.5</v>
      </c>
      <c r="H84" s="39">
        <v>11.5</v>
      </c>
      <c r="I84" s="66" t="s">
        <v>369</v>
      </c>
      <c r="J84" s="67">
        <v>44865</v>
      </c>
      <c r="K84" s="58" t="s">
        <v>370</v>
      </c>
      <c r="L84" s="36" t="s">
        <v>371</v>
      </c>
      <c r="M84" s="68">
        <v>11.5</v>
      </c>
      <c r="N84" s="69">
        <v>44854</v>
      </c>
      <c r="O84" s="55">
        <v>11.5</v>
      </c>
      <c r="P84" s="58" t="s">
        <v>372</v>
      </c>
      <c r="Q84" s="36" t="s">
        <v>96</v>
      </c>
      <c r="R84" s="69">
        <v>44897</v>
      </c>
      <c r="S84" s="36" t="s">
        <v>373</v>
      </c>
      <c r="T84" s="69">
        <v>44644</v>
      </c>
      <c r="U84" s="36" t="s">
        <v>98</v>
      </c>
      <c r="V84" s="36" t="s">
        <v>99</v>
      </c>
      <c r="X84" s="3">
        <v>13</v>
      </c>
      <c r="Y84" s="79"/>
      <c r="Z84" s="218"/>
      <c r="AA84" s="68">
        <v>11.5</v>
      </c>
      <c r="AB84" s="217">
        <v>83</v>
      </c>
      <c r="AC84" s="217">
        <v>104960</v>
      </c>
      <c r="AD84" s="217">
        <v>1</v>
      </c>
      <c r="AE84" s="217">
        <f t="shared" si="1"/>
        <v>104960</v>
      </c>
    </row>
    <row r="85" s="3" customFormat="1" ht="33" hidden="1" customHeight="1" spans="1:31">
      <c r="A85" s="202"/>
      <c r="B85" s="36">
        <v>32</v>
      </c>
      <c r="C85" s="37" t="s">
        <v>374</v>
      </c>
      <c r="D85" s="36">
        <v>32</v>
      </c>
      <c r="E85" s="36" t="s">
        <v>375</v>
      </c>
      <c r="F85" s="36">
        <v>1</v>
      </c>
      <c r="G85" s="39">
        <v>13</v>
      </c>
      <c r="H85" s="39">
        <v>6.5</v>
      </c>
      <c r="I85" s="66" t="s">
        <v>376</v>
      </c>
      <c r="J85" s="67">
        <v>44925</v>
      </c>
      <c r="K85" s="58" t="s">
        <v>377</v>
      </c>
      <c r="L85" s="36" t="s">
        <v>378</v>
      </c>
      <c r="M85" s="68">
        <v>13</v>
      </c>
      <c r="N85" s="69">
        <v>44888</v>
      </c>
      <c r="O85" s="55">
        <v>6.5</v>
      </c>
      <c r="P85" s="58" t="s">
        <v>379</v>
      </c>
      <c r="Q85" s="36" t="s">
        <v>96</v>
      </c>
      <c r="R85" s="69">
        <v>44897</v>
      </c>
      <c r="S85" s="36" t="s">
        <v>380</v>
      </c>
      <c r="T85" s="69">
        <v>44644</v>
      </c>
      <c r="U85" s="36" t="s">
        <v>98</v>
      </c>
      <c r="V85" s="36" t="s">
        <v>99</v>
      </c>
      <c r="X85" s="3">
        <v>13</v>
      </c>
      <c r="Y85" s="79"/>
      <c r="Z85" s="218"/>
      <c r="AA85" s="68">
        <v>13</v>
      </c>
      <c r="AB85" s="217"/>
      <c r="AC85" s="217"/>
      <c r="AD85" s="217"/>
      <c r="AE85" s="217">
        <f>SUM(AE71:AE84)</f>
        <v>2184480</v>
      </c>
    </row>
    <row r="86" s="3" customFormat="1" ht="33" hidden="1" customHeight="1" spans="1:27">
      <c r="A86" s="202"/>
      <c r="B86" s="36">
        <v>33</v>
      </c>
      <c r="C86" s="37" t="s">
        <v>381</v>
      </c>
      <c r="D86" s="36">
        <v>33</v>
      </c>
      <c r="E86" s="36" t="s">
        <v>382</v>
      </c>
      <c r="F86" s="36">
        <v>1</v>
      </c>
      <c r="G86" s="39">
        <v>37.3</v>
      </c>
      <c r="H86" s="39">
        <v>18.65</v>
      </c>
      <c r="I86" s="66" t="s">
        <v>376</v>
      </c>
      <c r="J86" s="67">
        <v>44925</v>
      </c>
      <c r="K86" s="58" t="s">
        <v>383</v>
      </c>
      <c r="L86" s="36" t="s">
        <v>384</v>
      </c>
      <c r="M86" s="68">
        <v>37.3</v>
      </c>
      <c r="N86" s="69">
        <v>44888</v>
      </c>
      <c r="O86" s="55">
        <v>18.65</v>
      </c>
      <c r="P86" s="58" t="s">
        <v>385</v>
      </c>
      <c r="Q86" s="36" t="s">
        <v>96</v>
      </c>
      <c r="R86" s="69">
        <v>44897</v>
      </c>
      <c r="S86" s="36" t="s">
        <v>386</v>
      </c>
      <c r="T86" s="69">
        <v>44644</v>
      </c>
      <c r="U86" s="36" t="s">
        <v>98</v>
      </c>
      <c r="V86" s="36" t="s">
        <v>99</v>
      </c>
      <c r="X86" s="3">
        <v>13</v>
      </c>
      <c r="Y86" s="79"/>
      <c r="Z86" s="218"/>
      <c r="AA86" s="68">
        <v>37.3</v>
      </c>
    </row>
    <row r="87" s="3" customFormat="1" ht="33" hidden="1" customHeight="1" spans="1:27">
      <c r="A87" s="202"/>
      <c r="B87" s="36">
        <v>34</v>
      </c>
      <c r="C87" s="37" t="s">
        <v>387</v>
      </c>
      <c r="D87" s="36">
        <v>34</v>
      </c>
      <c r="E87" s="36" t="s">
        <v>388</v>
      </c>
      <c r="F87" s="36">
        <v>1</v>
      </c>
      <c r="G87" s="39">
        <v>45</v>
      </c>
      <c r="H87" s="39">
        <v>27</v>
      </c>
      <c r="I87" s="66" t="s">
        <v>389</v>
      </c>
      <c r="J87" s="67">
        <v>44925</v>
      </c>
      <c r="K87" s="58" t="s">
        <v>390</v>
      </c>
      <c r="L87" s="36" t="s">
        <v>391</v>
      </c>
      <c r="M87" s="68">
        <v>45</v>
      </c>
      <c r="N87" s="69">
        <v>44902</v>
      </c>
      <c r="O87" s="55">
        <v>27</v>
      </c>
      <c r="P87" s="58" t="s">
        <v>300</v>
      </c>
      <c r="Q87" s="36" t="s">
        <v>96</v>
      </c>
      <c r="R87" s="69">
        <v>44897</v>
      </c>
      <c r="S87" s="36" t="s">
        <v>392</v>
      </c>
      <c r="T87" s="69">
        <v>44644</v>
      </c>
      <c r="U87" s="36" t="s">
        <v>98</v>
      </c>
      <c r="V87" s="36" t="s">
        <v>99</v>
      </c>
      <c r="X87" s="3">
        <v>13</v>
      </c>
      <c r="Y87" s="79"/>
      <c r="Z87" s="218"/>
      <c r="AA87" s="68">
        <v>45</v>
      </c>
    </row>
    <row r="88" s="3" customFormat="1" ht="24" hidden="1" customHeight="1" spans="1:27">
      <c r="A88" s="202"/>
      <c r="B88" s="19">
        <v>35</v>
      </c>
      <c r="C88" s="20" t="s">
        <v>374</v>
      </c>
      <c r="D88" s="19">
        <v>35</v>
      </c>
      <c r="E88" s="19" t="s">
        <v>393</v>
      </c>
      <c r="F88" s="19">
        <v>28</v>
      </c>
      <c r="G88" s="22">
        <v>5.6</v>
      </c>
      <c r="H88" s="22">
        <v>5.04</v>
      </c>
      <c r="I88" s="42" t="s">
        <v>394</v>
      </c>
      <c r="J88" s="43">
        <v>44925</v>
      </c>
      <c r="K88" s="19" t="s">
        <v>395</v>
      </c>
      <c r="L88" s="19" t="s">
        <v>396</v>
      </c>
      <c r="M88" s="57">
        <v>5.6</v>
      </c>
      <c r="N88" s="43">
        <v>44788</v>
      </c>
      <c r="O88" s="55">
        <v>1.68</v>
      </c>
      <c r="P88" s="203" t="s">
        <v>397</v>
      </c>
      <c r="Q88" s="36" t="s">
        <v>96</v>
      </c>
      <c r="R88" s="188">
        <v>44908</v>
      </c>
      <c r="S88" s="19" t="s">
        <v>398</v>
      </c>
      <c r="T88" s="43">
        <v>44698</v>
      </c>
      <c r="U88" s="19" t="s">
        <v>98</v>
      </c>
      <c r="V88" s="19" t="s">
        <v>99</v>
      </c>
      <c r="X88" s="3">
        <v>13</v>
      </c>
      <c r="Y88" s="79"/>
      <c r="Z88" s="207"/>
      <c r="AA88" s="208">
        <v>5.6</v>
      </c>
    </row>
    <row r="89" s="3" customFormat="1" ht="24" hidden="1" customHeight="1" spans="1:27">
      <c r="A89" s="202"/>
      <c r="B89" s="27"/>
      <c r="C89" s="28"/>
      <c r="D89" s="27"/>
      <c r="E89" s="27"/>
      <c r="F89" s="27"/>
      <c r="G89" s="30"/>
      <c r="H89" s="30"/>
      <c r="I89" s="51"/>
      <c r="J89" s="27"/>
      <c r="K89" s="27"/>
      <c r="L89" s="27"/>
      <c r="M89" s="62"/>
      <c r="N89" s="27"/>
      <c r="O89" s="55">
        <v>3.36</v>
      </c>
      <c r="P89" s="203" t="s">
        <v>399</v>
      </c>
      <c r="Q89" s="36" t="s">
        <v>96</v>
      </c>
      <c r="R89" s="188">
        <v>44957</v>
      </c>
      <c r="S89" s="27"/>
      <c r="T89" s="27"/>
      <c r="U89" s="27"/>
      <c r="V89" s="27"/>
      <c r="Y89" s="79"/>
      <c r="Z89" s="207"/>
      <c r="AA89" s="208"/>
    </row>
    <row r="90" s="3" customFormat="1" ht="24" customHeight="1" spans="1:27">
      <c r="A90" s="202"/>
      <c r="B90" s="19">
        <v>36</v>
      </c>
      <c r="C90" s="20" t="s">
        <v>400</v>
      </c>
      <c r="D90" s="19">
        <v>36</v>
      </c>
      <c r="E90" s="19" t="s">
        <v>401</v>
      </c>
      <c r="F90" s="19">
        <v>1</v>
      </c>
      <c r="G90" s="22">
        <v>84.4</v>
      </c>
      <c r="H90" s="22">
        <v>42.2</v>
      </c>
      <c r="I90" s="42" t="s">
        <v>376</v>
      </c>
      <c r="J90" s="43">
        <v>44925</v>
      </c>
      <c r="K90" s="19" t="s">
        <v>383</v>
      </c>
      <c r="L90" s="19" t="s">
        <v>402</v>
      </c>
      <c r="M90" s="165">
        <v>84.4</v>
      </c>
      <c r="N90" s="43">
        <v>44888</v>
      </c>
      <c r="O90" s="55">
        <v>32.2</v>
      </c>
      <c r="P90" s="58" t="s">
        <v>403</v>
      </c>
      <c r="Q90" s="36" t="s">
        <v>96</v>
      </c>
      <c r="R90" s="69">
        <v>44897</v>
      </c>
      <c r="S90" s="19" t="s">
        <v>404</v>
      </c>
      <c r="T90" s="43">
        <v>44644</v>
      </c>
      <c r="U90" s="19" t="s">
        <v>98</v>
      </c>
      <c r="V90" s="19" t="s">
        <v>99</v>
      </c>
      <c r="X90" s="3">
        <v>13</v>
      </c>
      <c r="Y90" s="79" t="s">
        <v>405</v>
      </c>
      <c r="Z90" s="210"/>
      <c r="AA90" s="211">
        <v>75.96</v>
      </c>
    </row>
    <row r="91" s="3" customFormat="1" ht="24" customHeight="1" spans="1:27">
      <c r="A91" s="202"/>
      <c r="B91" s="27"/>
      <c r="C91" s="28"/>
      <c r="D91" s="27"/>
      <c r="E91" s="27"/>
      <c r="F91" s="27"/>
      <c r="G91" s="30"/>
      <c r="H91" s="30"/>
      <c r="I91" s="51"/>
      <c r="J91" s="27"/>
      <c r="K91" s="27"/>
      <c r="L91" s="27"/>
      <c r="M91" s="167"/>
      <c r="N91" s="27"/>
      <c r="O91" s="55">
        <v>10</v>
      </c>
      <c r="P91" s="58" t="s">
        <v>406</v>
      </c>
      <c r="Q91" s="36" t="s">
        <v>102</v>
      </c>
      <c r="R91" s="69">
        <v>44904</v>
      </c>
      <c r="S91" s="27"/>
      <c r="T91" s="27"/>
      <c r="U91" s="27"/>
      <c r="V91" s="27"/>
      <c r="Y91" s="79"/>
      <c r="Z91" s="210"/>
      <c r="AA91" s="211"/>
    </row>
    <row r="92" s="3" customFormat="1" ht="24" hidden="1" customHeight="1" spans="1:27">
      <c r="A92" s="202"/>
      <c r="B92" s="19">
        <v>37</v>
      </c>
      <c r="C92" s="20" t="s">
        <v>407</v>
      </c>
      <c r="D92" s="19">
        <v>37</v>
      </c>
      <c r="E92" s="19" t="s">
        <v>408</v>
      </c>
      <c r="F92" s="19">
        <v>2</v>
      </c>
      <c r="G92" s="22">
        <v>49</v>
      </c>
      <c r="H92" s="22">
        <v>44.1</v>
      </c>
      <c r="I92" s="42" t="s">
        <v>409</v>
      </c>
      <c r="J92" s="43">
        <v>44925</v>
      </c>
      <c r="K92" s="19" t="s">
        <v>410</v>
      </c>
      <c r="L92" s="19" t="s">
        <v>411</v>
      </c>
      <c r="M92" s="57">
        <v>49</v>
      </c>
      <c r="N92" s="43">
        <v>44893</v>
      </c>
      <c r="O92" s="55">
        <v>4.1</v>
      </c>
      <c r="P92" s="58" t="s">
        <v>412</v>
      </c>
      <c r="Q92" s="36" t="s">
        <v>96</v>
      </c>
      <c r="R92" s="69">
        <v>44897</v>
      </c>
      <c r="S92" s="19" t="s">
        <v>413</v>
      </c>
      <c r="T92" s="43">
        <v>44651</v>
      </c>
      <c r="U92" s="19" t="s">
        <v>98</v>
      </c>
      <c r="V92" s="19" t="s">
        <v>99</v>
      </c>
      <c r="X92" s="3">
        <v>13</v>
      </c>
      <c r="Y92" s="79"/>
      <c r="Z92" s="207"/>
      <c r="AA92" s="208">
        <v>49</v>
      </c>
    </row>
    <row r="93" s="3" customFormat="1" ht="24" hidden="1" customHeight="1" spans="1:27">
      <c r="A93" s="202"/>
      <c r="B93" s="27"/>
      <c r="C93" s="28"/>
      <c r="D93" s="27"/>
      <c r="E93" s="27"/>
      <c r="F93" s="27"/>
      <c r="G93" s="30"/>
      <c r="H93" s="30"/>
      <c r="I93" s="51"/>
      <c r="J93" s="27"/>
      <c r="K93" s="27"/>
      <c r="L93" s="27"/>
      <c r="M93" s="62"/>
      <c r="N93" s="27"/>
      <c r="O93" s="55">
        <v>40</v>
      </c>
      <c r="P93" s="58" t="s">
        <v>414</v>
      </c>
      <c r="Q93" s="36" t="s">
        <v>102</v>
      </c>
      <c r="R93" s="69">
        <v>44904</v>
      </c>
      <c r="S93" s="27"/>
      <c r="T93" s="27"/>
      <c r="U93" s="27"/>
      <c r="V93" s="27"/>
      <c r="Y93" s="79"/>
      <c r="Z93" s="207"/>
      <c r="AA93" s="208"/>
    </row>
    <row r="94" s="3" customFormat="1" ht="36" hidden="1" customHeight="1" spans="1:27">
      <c r="A94" s="202"/>
      <c r="B94" s="19">
        <v>38</v>
      </c>
      <c r="C94" s="20" t="s">
        <v>415</v>
      </c>
      <c r="D94" s="19">
        <v>38</v>
      </c>
      <c r="E94" s="19" t="s">
        <v>416</v>
      </c>
      <c r="F94" s="19">
        <v>1</v>
      </c>
      <c r="G94" s="22">
        <v>21</v>
      </c>
      <c r="H94" s="22">
        <v>18.9</v>
      </c>
      <c r="I94" s="42" t="s">
        <v>322</v>
      </c>
      <c r="J94" s="43">
        <v>44925</v>
      </c>
      <c r="K94" s="19" t="s">
        <v>417</v>
      </c>
      <c r="L94" s="19" t="s">
        <v>418</v>
      </c>
      <c r="M94" s="57">
        <v>21</v>
      </c>
      <c r="N94" s="43">
        <v>44875</v>
      </c>
      <c r="O94" s="55">
        <v>18.9</v>
      </c>
      <c r="P94" s="58" t="s">
        <v>419</v>
      </c>
      <c r="Q94" s="36" t="s">
        <v>102</v>
      </c>
      <c r="R94" s="69">
        <v>44904</v>
      </c>
      <c r="S94" s="36" t="s">
        <v>420</v>
      </c>
      <c r="T94" s="69">
        <v>44650</v>
      </c>
      <c r="U94" s="36" t="s">
        <v>98</v>
      </c>
      <c r="V94" s="36" t="s">
        <v>99</v>
      </c>
      <c r="X94" s="3">
        <v>13</v>
      </c>
      <c r="Y94" s="79"/>
      <c r="Z94" s="207"/>
      <c r="AA94" s="208">
        <v>21</v>
      </c>
    </row>
    <row r="95" s="3" customFormat="1" ht="24" hidden="1" customHeight="1" spans="1:27">
      <c r="A95" s="202"/>
      <c r="B95" s="19">
        <v>39</v>
      </c>
      <c r="C95" s="20" t="s">
        <v>374</v>
      </c>
      <c r="D95" s="19">
        <v>39</v>
      </c>
      <c r="E95" s="19" t="s">
        <v>393</v>
      </c>
      <c r="F95" s="19">
        <v>47</v>
      </c>
      <c r="G95" s="22">
        <v>9.4</v>
      </c>
      <c r="H95" s="22">
        <v>8.46</v>
      </c>
      <c r="I95" s="42" t="s">
        <v>394</v>
      </c>
      <c r="J95" s="43">
        <v>44925</v>
      </c>
      <c r="K95" s="19" t="s">
        <v>395</v>
      </c>
      <c r="L95" s="19" t="s">
        <v>421</v>
      </c>
      <c r="M95" s="57">
        <v>9.4</v>
      </c>
      <c r="N95" s="43">
        <v>44788</v>
      </c>
      <c r="O95" s="36">
        <v>2.82</v>
      </c>
      <c r="P95" s="203" t="s">
        <v>201</v>
      </c>
      <c r="Q95" s="36" t="s">
        <v>96</v>
      </c>
      <c r="R95" s="188">
        <v>44900</v>
      </c>
      <c r="S95" s="19" t="s">
        <v>422</v>
      </c>
      <c r="T95" s="43">
        <v>44698</v>
      </c>
      <c r="U95" s="19" t="s">
        <v>98</v>
      </c>
      <c r="V95" s="19" t="s">
        <v>99</v>
      </c>
      <c r="X95" s="3">
        <v>13</v>
      </c>
      <c r="Y95" s="79"/>
      <c r="Z95" s="207"/>
      <c r="AA95" s="208">
        <v>9.4</v>
      </c>
    </row>
    <row r="96" s="3" customFormat="1" ht="24" hidden="1" customHeight="1" spans="1:27">
      <c r="A96" s="202"/>
      <c r="B96" s="27"/>
      <c r="C96" s="28"/>
      <c r="D96" s="27"/>
      <c r="E96" s="27"/>
      <c r="F96" s="27"/>
      <c r="G96" s="30"/>
      <c r="H96" s="30"/>
      <c r="I96" s="51"/>
      <c r="J96" s="27"/>
      <c r="K96" s="27"/>
      <c r="L96" s="27"/>
      <c r="M96" s="62"/>
      <c r="N96" s="27"/>
      <c r="O96" s="36">
        <v>5.64</v>
      </c>
      <c r="P96" s="203" t="s">
        <v>423</v>
      </c>
      <c r="Q96" s="36" t="s">
        <v>96</v>
      </c>
      <c r="R96" s="80">
        <v>44957</v>
      </c>
      <c r="S96" s="27"/>
      <c r="T96" s="27"/>
      <c r="U96" s="27"/>
      <c r="V96" s="27"/>
      <c r="Y96" s="79"/>
      <c r="Z96" s="207"/>
      <c r="AA96" s="208"/>
    </row>
    <row r="97" s="3" customFormat="1" ht="35" hidden="1" customHeight="1" spans="1:27">
      <c r="A97" s="202"/>
      <c r="B97" s="36">
        <v>40</v>
      </c>
      <c r="C97" s="37" t="s">
        <v>424</v>
      </c>
      <c r="D97" s="36">
        <v>40</v>
      </c>
      <c r="E97" s="36" t="s">
        <v>425</v>
      </c>
      <c r="F97" s="36">
        <v>13</v>
      </c>
      <c r="G97" s="39">
        <v>144.56</v>
      </c>
      <c r="H97" s="39">
        <v>0</v>
      </c>
      <c r="I97" s="66" t="s">
        <v>331</v>
      </c>
      <c r="J97" s="67">
        <v>44865</v>
      </c>
      <c r="K97" s="58" t="s">
        <v>426</v>
      </c>
      <c r="L97" s="36" t="s">
        <v>427</v>
      </c>
      <c r="M97" s="68">
        <v>144.56</v>
      </c>
      <c r="N97" s="69">
        <v>44852</v>
      </c>
      <c r="O97" s="55"/>
      <c r="P97" s="36"/>
      <c r="Q97" s="36"/>
      <c r="R97" s="36"/>
      <c r="S97" s="36" t="s">
        <v>428</v>
      </c>
      <c r="T97" s="69">
        <v>44650</v>
      </c>
      <c r="U97" s="36" t="s">
        <v>98</v>
      </c>
      <c r="V97" s="36" t="s">
        <v>336</v>
      </c>
      <c r="X97" s="3">
        <v>13</v>
      </c>
      <c r="Y97" s="79"/>
      <c r="Z97" s="218"/>
      <c r="AA97" s="68">
        <v>144.56</v>
      </c>
    </row>
    <row r="98" s="3" customFormat="1" ht="38" hidden="1" customHeight="1" spans="1:27">
      <c r="A98" s="202"/>
      <c r="B98" s="36">
        <v>41</v>
      </c>
      <c r="C98" s="37" t="s">
        <v>424</v>
      </c>
      <c r="D98" s="36">
        <v>41</v>
      </c>
      <c r="E98" s="36" t="s">
        <v>429</v>
      </c>
      <c r="F98" s="36">
        <v>17</v>
      </c>
      <c r="G98" s="39">
        <v>112.2</v>
      </c>
      <c r="H98" s="39">
        <v>0</v>
      </c>
      <c r="I98" s="66" t="s">
        <v>331</v>
      </c>
      <c r="J98" s="67">
        <v>44865</v>
      </c>
      <c r="K98" s="58" t="s">
        <v>426</v>
      </c>
      <c r="L98" s="36" t="s">
        <v>430</v>
      </c>
      <c r="M98" s="68">
        <v>112.2</v>
      </c>
      <c r="N98" s="69">
        <v>44852</v>
      </c>
      <c r="O98" s="55"/>
      <c r="P98" s="36"/>
      <c r="Q98" s="36"/>
      <c r="R98" s="36"/>
      <c r="S98" s="36" t="s">
        <v>431</v>
      </c>
      <c r="T98" s="69">
        <v>44651</v>
      </c>
      <c r="U98" s="36" t="s">
        <v>98</v>
      </c>
      <c r="V98" s="36" t="s">
        <v>336</v>
      </c>
      <c r="X98" s="3">
        <v>13</v>
      </c>
      <c r="Y98" s="79"/>
      <c r="Z98" s="218"/>
      <c r="AA98" s="68">
        <v>112.2</v>
      </c>
    </row>
    <row r="99" s="3" customFormat="1" ht="32" hidden="1" customHeight="1" spans="1:27">
      <c r="A99" s="202"/>
      <c r="B99" s="36">
        <v>42</v>
      </c>
      <c r="C99" s="37" t="s">
        <v>432</v>
      </c>
      <c r="D99" s="36">
        <v>42</v>
      </c>
      <c r="E99" s="36" t="s">
        <v>433</v>
      </c>
      <c r="F99" s="36">
        <v>12</v>
      </c>
      <c r="G99" s="39">
        <v>9.6</v>
      </c>
      <c r="H99" s="39">
        <v>0</v>
      </c>
      <c r="I99" s="66" t="s">
        <v>331</v>
      </c>
      <c r="J99" s="67">
        <v>44925</v>
      </c>
      <c r="K99" s="58" t="s">
        <v>434</v>
      </c>
      <c r="L99" s="36" t="s">
        <v>435</v>
      </c>
      <c r="M99" s="68">
        <v>9.6</v>
      </c>
      <c r="N99" s="69">
        <v>44852</v>
      </c>
      <c r="O99" s="55"/>
      <c r="P99" s="36"/>
      <c r="Q99" s="36"/>
      <c r="R99" s="36"/>
      <c r="S99" s="36" t="s">
        <v>436</v>
      </c>
      <c r="T99" s="69">
        <v>44691</v>
      </c>
      <c r="U99" s="36" t="s">
        <v>98</v>
      </c>
      <c r="V99" s="36" t="s">
        <v>336</v>
      </c>
      <c r="X99" s="3">
        <v>13</v>
      </c>
      <c r="Y99" s="79"/>
      <c r="Z99" s="218"/>
      <c r="AA99" s="68">
        <v>9.6</v>
      </c>
    </row>
    <row r="100" s="3" customFormat="1" ht="33" hidden="1" customHeight="1" spans="1:27">
      <c r="A100" s="202"/>
      <c r="B100" s="36">
        <v>43</v>
      </c>
      <c r="C100" s="37" t="s">
        <v>437</v>
      </c>
      <c r="D100" s="36">
        <v>43</v>
      </c>
      <c r="E100" s="36" t="s">
        <v>438</v>
      </c>
      <c r="F100" s="36">
        <v>2</v>
      </c>
      <c r="G100" s="39">
        <v>4.73</v>
      </c>
      <c r="H100" s="39">
        <v>4.257</v>
      </c>
      <c r="I100" s="66" t="s">
        <v>439</v>
      </c>
      <c r="J100" s="109">
        <v>44925</v>
      </c>
      <c r="K100" s="110" t="s">
        <v>440</v>
      </c>
      <c r="L100" s="36" t="s">
        <v>441</v>
      </c>
      <c r="M100" s="68">
        <v>4.73</v>
      </c>
      <c r="N100" s="19" t="s">
        <v>442</v>
      </c>
      <c r="O100" s="55">
        <v>4.26</v>
      </c>
      <c r="P100" s="203" t="s">
        <v>443</v>
      </c>
      <c r="Q100" s="36" t="s">
        <v>96</v>
      </c>
      <c r="R100" s="80">
        <v>44957</v>
      </c>
      <c r="S100" s="36" t="s">
        <v>444</v>
      </c>
      <c r="T100" s="69">
        <v>44739</v>
      </c>
      <c r="U100" s="36" t="s">
        <v>98</v>
      </c>
      <c r="V100" s="36" t="s">
        <v>99</v>
      </c>
      <c r="X100" s="3">
        <v>13</v>
      </c>
      <c r="Y100" s="79"/>
      <c r="Z100" s="218"/>
      <c r="AA100" s="68">
        <v>4.73</v>
      </c>
    </row>
    <row r="101" s="3" customFormat="1" ht="29" hidden="1" customHeight="1" spans="1:27">
      <c r="A101" s="202"/>
      <c r="B101" s="36">
        <v>44</v>
      </c>
      <c r="C101" s="37" t="s">
        <v>432</v>
      </c>
      <c r="D101" s="36">
        <v>44</v>
      </c>
      <c r="E101" s="36" t="s">
        <v>433</v>
      </c>
      <c r="F101" s="36">
        <v>6</v>
      </c>
      <c r="G101" s="39">
        <v>4.8</v>
      </c>
      <c r="H101" s="39">
        <v>0</v>
      </c>
      <c r="I101" s="66" t="s">
        <v>331</v>
      </c>
      <c r="J101" s="67">
        <v>44925</v>
      </c>
      <c r="K101" s="58" t="s">
        <v>434</v>
      </c>
      <c r="L101" s="36" t="s">
        <v>445</v>
      </c>
      <c r="M101" s="68">
        <v>4.8</v>
      </c>
      <c r="N101" s="69">
        <v>44852</v>
      </c>
      <c r="O101" s="55"/>
      <c r="P101" s="36"/>
      <c r="Q101" s="36"/>
      <c r="R101" s="36"/>
      <c r="S101" s="36" t="s">
        <v>446</v>
      </c>
      <c r="T101" s="69">
        <v>44691</v>
      </c>
      <c r="U101" s="36" t="s">
        <v>98</v>
      </c>
      <c r="V101" s="36" t="s">
        <v>336</v>
      </c>
      <c r="X101" s="3">
        <v>13</v>
      </c>
      <c r="Y101" s="79"/>
      <c r="Z101" s="218"/>
      <c r="AA101" s="68">
        <v>4.8</v>
      </c>
    </row>
    <row r="102" s="3" customFormat="1" ht="37" hidden="1" customHeight="1" spans="1:27">
      <c r="A102" s="202"/>
      <c r="B102" s="36">
        <v>45</v>
      </c>
      <c r="C102" s="37" t="s">
        <v>432</v>
      </c>
      <c r="D102" s="36">
        <v>45</v>
      </c>
      <c r="E102" s="36" t="s">
        <v>433</v>
      </c>
      <c r="F102" s="36">
        <v>5</v>
      </c>
      <c r="G102" s="39">
        <v>4</v>
      </c>
      <c r="H102" s="39">
        <v>0</v>
      </c>
      <c r="I102" s="66" t="s">
        <v>331</v>
      </c>
      <c r="J102" s="67">
        <v>44925</v>
      </c>
      <c r="K102" s="58" t="s">
        <v>434</v>
      </c>
      <c r="L102" s="36" t="s">
        <v>447</v>
      </c>
      <c r="M102" s="68">
        <v>4</v>
      </c>
      <c r="N102" s="69">
        <v>44852</v>
      </c>
      <c r="O102" s="55"/>
      <c r="P102" s="36"/>
      <c r="Q102" s="36"/>
      <c r="R102" s="36"/>
      <c r="S102" s="36" t="s">
        <v>448</v>
      </c>
      <c r="T102" s="69">
        <v>44691</v>
      </c>
      <c r="U102" s="36" t="s">
        <v>98</v>
      </c>
      <c r="V102" s="36" t="s">
        <v>336</v>
      </c>
      <c r="X102" s="3">
        <v>13</v>
      </c>
      <c r="Y102" s="79"/>
      <c r="Z102" s="218"/>
      <c r="AA102" s="68">
        <v>4</v>
      </c>
    </row>
    <row r="103" s="3" customFormat="1" ht="44" hidden="1" customHeight="1" spans="1:27">
      <c r="A103" s="202"/>
      <c r="B103" s="36">
        <v>46</v>
      </c>
      <c r="C103" s="37" t="s">
        <v>449</v>
      </c>
      <c r="D103" s="36">
        <v>46</v>
      </c>
      <c r="E103" s="36" t="s">
        <v>450</v>
      </c>
      <c r="F103" s="36">
        <v>19</v>
      </c>
      <c r="G103" s="39">
        <v>72.99</v>
      </c>
      <c r="H103" s="39">
        <v>72.99</v>
      </c>
      <c r="I103" s="66" t="s">
        <v>451</v>
      </c>
      <c r="J103" s="109">
        <v>44834</v>
      </c>
      <c r="K103" s="110" t="s">
        <v>250</v>
      </c>
      <c r="L103" s="36" t="s">
        <v>452</v>
      </c>
      <c r="M103" s="68">
        <v>72.99</v>
      </c>
      <c r="N103" s="43">
        <v>44833</v>
      </c>
      <c r="O103" s="55">
        <v>72.99</v>
      </c>
      <c r="P103" s="216" t="s">
        <v>453</v>
      </c>
      <c r="Q103" s="36" t="s">
        <v>96</v>
      </c>
      <c r="R103" s="69" t="s">
        <v>454</v>
      </c>
      <c r="S103" s="36" t="s">
        <v>455</v>
      </c>
      <c r="T103" s="69">
        <v>44752</v>
      </c>
      <c r="U103" s="36" t="s">
        <v>456</v>
      </c>
      <c r="V103" s="36" t="s">
        <v>336</v>
      </c>
      <c r="X103" s="3">
        <v>3</v>
      </c>
      <c r="Y103" s="79"/>
      <c r="Z103" s="218"/>
      <c r="AA103" s="68">
        <v>72.99</v>
      </c>
    </row>
    <row r="104" s="3" customFormat="1" ht="34" hidden="1" customHeight="1" spans="1:27">
      <c r="A104" s="202"/>
      <c r="B104" s="36">
        <v>47</v>
      </c>
      <c r="C104" s="37" t="s">
        <v>457</v>
      </c>
      <c r="D104" s="36">
        <v>47</v>
      </c>
      <c r="E104" s="36" t="s">
        <v>458</v>
      </c>
      <c r="F104" s="36">
        <v>7</v>
      </c>
      <c r="G104" s="39">
        <v>29.16</v>
      </c>
      <c r="H104" s="39">
        <v>29.16</v>
      </c>
      <c r="I104" s="66" t="s">
        <v>451</v>
      </c>
      <c r="J104" s="109">
        <v>44834</v>
      </c>
      <c r="K104" s="110" t="s">
        <v>250</v>
      </c>
      <c r="L104" s="36" t="s">
        <v>459</v>
      </c>
      <c r="M104" s="68">
        <v>29.16</v>
      </c>
      <c r="N104" s="43">
        <v>44833</v>
      </c>
      <c r="O104" s="55">
        <v>29.16</v>
      </c>
      <c r="P104" s="216" t="s">
        <v>453</v>
      </c>
      <c r="Q104" s="36" t="s">
        <v>96</v>
      </c>
      <c r="R104" s="69" t="s">
        <v>454</v>
      </c>
      <c r="S104" s="36" t="s">
        <v>460</v>
      </c>
      <c r="T104" s="69">
        <v>44752</v>
      </c>
      <c r="U104" s="36" t="s">
        <v>456</v>
      </c>
      <c r="V104" s="36" t="s">
        <v>336</v>
      </c>
      <c r="X104" s="3">
        <v>13</v>
      </c>
      <c r="Y104" s="79"/>
      <c r="Z104" s="218"/>
      <c r="AA104" s="68">
        <v>29.16</v>
      </c>
    </row>
    <row r="105" s="3" customFormat="1" ht="34" hidden="1" customHeight="1" spans="1:27">
      <c r="A105" s="202"/>
      <c r="B105" s="36">
        <v>48</v>
      </c>
      <c r="C105" s="37" t="s">
        <v>461</v>
      </c>
      <c r="D105" s="36">
        <v>48</v>
      </c>
      <c r="E105" s="36" t="s">
        <v>462</v>
      </c>
      <c r="F105" s="36">
        <v>21</v>
      </c>
      <c r="G105" s="39">
        <v>368.72</v>
      </c>
      <c r="H105" s="39">
        <v>368.72</v>
      </c>
      <c r="I105" s="66" t="s">
        <v>451</v>
      </c>
      <c r="J105" s="109">
        <v>44834</v>
      </c>
      <c r="K105" s="110" t="s">
        <v>250</v>
      </c>
      <c r="L105" s="36" t="s">
        <v>463</v>
      </c>
      <c r="M105" s="68">
        <v>368.72</v>
      </c>
      <c r="N105" s="43">
        <v>44833</v>
      </c>
      <c r="O105" s="55">
        <v>368.72</v>
      </c>
      <c r="P105" s="216" t="s">
        <v>453</v>
      </c>
      <c r="Q105" s="36" t="s">
        <v>96</v>
      </c>
      <c r="R105" s="69" t="s">
        <v>454</v>
      </c>
      <c r="S105" s="36" t="s">
        <v>464</v>
      </c>
      <c r="T105" s="69">
        <v>44752</v>
      </c>
      <c r="U105" s="36" t="s">
        <v>456</v>
      </c>
      <c r="V105" s="36" t="s">
        <v>336</v>
      </c>
      <c r="X105" s="3">
        <v>13</v>
      </c>
      <c r="Y105" s="79"/>
      <c r="Z105" s="218"/>
      <c r="AA105" s="68">
        <v>368.72</v>
      </c>
    </row>
    <row r="106" s="3" customFormat="1" ht="34" hidden="1" customHeight="1" spans="1:27">
      <c r="A106" s="202"/>
      <c r="B106" s="36">
        <v>49</v>
      </c>
      <c r="C106" s="37" t="s">
        <v>465</v>
      </c>
      <c r="D106" s="36">
        <v>49</v>
      </c>
      <c r="E106" s="36" t="s">
        <v>466</v>
      </c>
      <c r="F106" s="36">
        <v>32</v>
      </c>
      <c r="G106" s="39">
        <v>528.18</v>
      </c>
      <c r="H106" s="39">
        <v>528.18</v>
      </c>
      <c r="I106" s="66" t="s">
        <v>451</v>
      </c>
      <c r="J106" s="109">
        <v>44834</v>
      </c>
      <c r="K106" s="110" t="s">
        <v>250</v>
      </c>
      <c r="L106" s="36" t="s">
        <v>467</v>
      </c>
      <c r="M106" s="68">
        <v>528.18</v>
      </c>
      <c r="N106" s="43">
        <v>44833</v>
      </c>
      <c r="O106" s="55">
        <v>528.18</v>
      </c>
      <c r="P106" s="216" t="s">
        <v>453</v>
      </c>
      <c r="Q106" s="36" t="s">
        <v>96</v>
      </c>
      <c r="R106" s="69" t="s">
        <v>454</v>
      </c>
      <c r="S106" s="36" t="s">
        <v>468</v>
      </c>
      <c r="T106" s="69">
        <v>44752</v>
      </c>
      <c r="U106" s="36" t="s">
        <v>456</v>
      </c>
      <c r="V106" s="36" t="s">
        <v>336</v>
      </c>
      <c r="X106" s="3">
        <v>13</v>
      </c>
      <c r="Y106" s="79"/>
      <c r="Z106" s="218"/>
      <c r="AA106" s="68">
        <v>528.18</v>
      </c>
    </row>
    <row r="107" s="3" customFormat="1" ht="33" hidden="1" customHeight="1" spans="1:27">
      <c r="A107" s="202"/>
      <c r="B107" s="36">
        <v>50</v>
      </c>
      <c r="C107" s="37" t="s">
        <v>235</v>
      </c>
      <c r="D107" s="36">
        <v>50</v>
      </c>
      <c r="E107" s="36" t="s">
        <v>469</v>
      </c>
      <c r="F107" s="36">
        <v>238</v>
      </c>
      <c r="G107" s="39">
        <v>1948.9788</v>
      </c>
      <c r="H107" s="39">
        <v>1948.98</v>
      </c>
      <c r="I107" s="66" t="s">
        <v>451</v>
      </c>
      <c r="J107" s="109">
        <v>44865</v>
      </c>
      <c r="K107" s="110" t="s">
        <v>470</v>
      </c>
      <c r="L107" s="36" t="s">
        <v>471</v>
      </c>
      <c r="M107" s="68">
        <v>1948.9788</v>
      </c>
      <c r="N107" s="43">
        <v>44834</v>
      </c>
      <c r="O107" s="55">
        <v>1948.98</v>
      </c>
      <c r="P107" s="216" t="s">
        <v>453</v>
      </c>
      <c r="Q107" s="36" t="s">
        <v>96</v>
      </c>
      <c r="R107" s="69" t="s">
        <v>454</v>
      </c>
      <c r="S107" s="36" t="s">
        <v>472</v>
      </c>
      <c r="T107" s="69">
        <v>44752</v>
      </c>
      <c r="U107" s="36" t="s">
        <v>456</v>
      </c>
      <c r="V107" s="36" t="s">
        <v>336</v>
      </c>
      <c r="X107" s="3">
        <v>13</v>
      </c>
      <c r="Y107" s="79"/>
      <c r="Z107" s="218"/>
      <c r="AA107" s="68">
        <v>1948.9788</v>
      </c>
    </row>
    <row r="108" s="3" customFormat="1" ht="33" hidden="1" customHeight="1" spans="1:27">
      <c r="A108" s="202"/>
      <c r="B108" s="36">
        <v>51</v>
      </c>
      <c r="C108" s="37" t="s">
        <v>473</v>
      </c>
      <c r="D108" s="36">
        <v>51</v>
      </c>
      <c r="E108" s="36" t="s">
        <v>474</v>
      </c>
      <c r="F108" s="36">
        <v>44</v>
      </c>
      <c r="G108" s="39">
        <v>5.31</v>
      </c>
      <c r="H108" s="39">
        <v>5.31</v>
      </c>
      <c r="I108" s="66" t="s">
        <v>451</v>
      </c>
      <c r="J108" s="109">
        <v>44895</v>
      </c>
      <c r="K108" s="110" t="s">
        <v>406</v>
      </c>
      <c r="L108" s="36" t="s">
        <v>475</v>
      </c>
      <c r="M108" s="68">
        <v>5.31</v>
      </c>
      <c r="N108" s="43">
        <v>44887</v>
      </c>
      <c r="O108" s="55">
        <v>5.31</v>
      </c>
      <c r="P108" s="216" t="s">
        <v>453</v>
      </c>
      <c r="Q108" s="36" t="s">
        <v>96</v>
      </c>
      <c r="R108" s="69" t="s">
        <v>454</v>
      </c>
      <c r="S108" s="36" t="s">
        <v>476</v>
      </c>
      <c r="T108" s="69">
        <v>44755</v>
      </c>
      <c r="U108" s="36" t="s">
        <v>456</v>
      </c>
      <c r="V108" s="36" t="s">
        <v>336</v>
      </c>
      <c r="X108" s="3">
        <v>3</v>
      </c>
      <c r="Y108" s="79"/>
      <c r="Z108" s="218"/>
      <c r="AA108" s="68">
        <v>5.31</v>
      </c>
    </row>
    <row r="109" s="3" customFormat="1" ht="31" hidden="1" customHeight="1" spans="1:27">
      <c r="A109" s="202"/>
      <c r="B109" s="36">
        <v>52</v>
      </c>
      <c r="C109" s="37" t="s">
        <v>477</v>
      </c>
      <c r="D109" s="36">
        <v>52</v>
      </c>
      <c r="E109" s="36" t="s">
        <v>478</v>
      </c>
      <c r="F109" s="36">
        <v>37</v>
      </c>
      <c r="G109" s="39">
        <v>8.73</v>
      </c>
      <c r="H109" s="39">
        <v>8.73</v>
      </c>
      <c r="I109" s="66" t="s">
        <v>451</v>
      </c>
      <c r="J109" s="109">
        <v>44895</v>
      </c>
      <c r="K109" s="110" t="s">
        <v>406</v>
      </c>
      <c r="L109" s="36" t="s">
        <v>479</v>
      </c>
      <c r="M109" s="68">
        <v>8.73</v>
      </c>
      <c r="N109" s="43">
        <v>44887</v>
      </c>
      <c r="O109" s="55">
        <v>8.73</v>
      </c>
      <c r="P109" s="216" t="s">
        <v>453</v>
      </c>
      <c r="Q109" s="36" t="s">
        <v>96</v>
      </c>
      <c r="R109" s="69" t="s">
        <v>454</v>
      </c>
      <c r="S109" s="36" t="s">
        <v>480</v>
      </c>
      <c r="T109" s="69">
        <v>44755</v>
      </c>
      <c r="U109" s="36" t="s">
        <v>456</v>
      </c>
      <c r="V109" s="36" t="s">
        <v>336</v>
      </c>
      <c r="X109" s="3">
        <v>13</v>
      </c>
      <c r="Y109" s="79"/>
      <c r="Z109" s="218"/>
      <c r="AA109" s="68">
        <v>8.73</v>
      </c>
    </row>
    <row r="110" s="3" customFormat="1" ht="32" customHeight="1" spans="1:27">
      <c r="A110" s="202"/>
      <c r="B110" s="36">
        <v>53</v>
      </c>
      <c r="C110" s="37" t="s">
        <v>481</v>
      </c>
      <c r="D110" s="36">
        <v>53</v>
      </c>
      <c r="E110" s="36" t="s">
        <v>482</v>
      </c>
      <c r="F110" s="36">
        <v>114</v>
      </c>
      <c r="G110" s="97">
        <v>1082.58</v>
      </c>
      <c r="H110" s="39">
        <v>1082.58</v>
      </c>
      <c r="I110" s="66" t="s">
        <v>451</v>
      </c>
      <c r="J110" s="109">
        <v>44895</v>
      </c>
      <c r="K110" s="110" t="s">
        <v>406</v>
      </c>
      <c r="L110" s="36" t="s">
        <v>483</v>
      </c>
      <c r="M110" s="68">
        <v>1082.58</v>
      </c>
      <c r="N110" s="43">
        <v>44889</v>
      </c>
      <c r="O110" s="55">
        <v>1082.58</v>
      </c>
      <c r="P110" s="216" t="s">
        <v>453</v>
      </c>
      <c r="Q110" s="36" t="s">
        <v>96</v>
      </c>
      <c r="R110" s="69" t="s">
        <v>454</v>
      </c>
      <c r="S110" s="36" t="s">
        <v>484</v>
      </c>
      <c r="T110" s="69">
        <v>44755</v>
      </c>
      <c r="U110" s="36" t="s">
        <v>456</v>
      </c>
      <c r="V110" s="36" t="s">
        <v>336</v>
      </c>
      <c r="X110" s="3">
        <v>13</v>
      </c>
      <c r="Y110" s="79" t="s">
        <v>485</v>
      </c>
      <c r="Z110" s="218"/>
      <c r="AA110" s="68">
        <v>1082.58</v>
      </c>
    </row>
    <row r="111" s="3" customFormat="1" ht="35" hidden="1" customHeight="1" spans="1:27">
      <c r="A111" s="202"/>
      <c r="B111" s="36">
        <v>54</v>
      </c>
      <c r="C111" s="37" t="s">
        <v>486</v>
      </c>
      <c r="D111" s="36">
        <v>54</v>
      </c>
      <c r="E111" s="36" t="s">
        <v>487</v>
      </c>
      <c r="F111" s="36">
        <v>102</v>
      </c>
      <c r="G111" s="39">
        <v>678.54</v>
      </c>
      <c r="H111" s="39">
        <v>678.54</v>
      </c>
      <c r="I111" s="66" t="s">
        <v>451</v>
      </c>
      <c r="J111" s="109">
        <v>44895</v>
      </c>
      <c r="K111" s="110" t="s">
        <v>406</v>
      </c>
      <c r="L111" s="36" t="s">
        <v>488</v>
      </c>
      <c r="M111" s="68">
        <v>678.54</v>
      </c>
      <c r="N111" s="43">
        <v>44889</v>
      </c>
      <c r="O111" s="55">
        <v>678.54</v>
      </c>
      <c r="P111" s="216" t="s">
        <v>453</v>
      </c>
      <c r="Q111" s="36" t="s">
        <v>96</v>
      </c>
      <c r="R111" s="69" t="s">
        <v>454</v>
      </c>
      <c r="S111" s="36" t="s">
        <v>489</v>
      </c>
      <c r="T111" s="69">
        <v>44755</v>
      </c>
      <c r="U111" s="36" t="s">
        <v>456</v>
      </c>
      <c r="V111" s="36" t="s">
        <v>336</v>
      </c>
      <c r="X111" s="3">
        <v>13</v>
      </c>
      <c r="Y111" s="79"/>
      <c r="Z111" s="218"/>
      <c r="AA111" s="68">
        <v>678.54</v>
      </c>
    </row>
    <row r="112" s="3" customFormat="1" ht="34" hidden="1" customHeight="1" spans="1:27">
      <c r="A112" s="202"/>
      <c r="B112" s="36">
        <v>55</v>
      </c>
      <c r="C112" s="37" t="s">
        <v>490</v>
      </c>
      <c r="D112" s="36">
        <v>55</v>
      </c>
      <c r="E112" s="36" t="s">
        <v>491</v>
      </c>
      <c r="F112" s="36">
        <v>174</v>
      </c>
      <c r="G112" s="39">
        <v>2513.54</v>
      </c>
      <c r="H112" s="39">
        <v>2513.54</v>
      </c>
      <c r="I112" s="66" t="s">
        <v>451</v>
      </c>
      <c r="J112" s="109">
        <v>44895</v>
      </c>
      <c r="K112" s="110" t="s">
        <v>406</v>
      </c>
      <c r="L112" s="36" t="s">
        <v>492</v>
      </c>
      <c r="M112" s="68">
        <v>2513.54</v>
      </c>
      <c r="N112" s="43">
        <v>44888</v>
      </c>
      <c r="O112" s="55">
        <v>2513.54</v>
      </c>
      <c r="P112" s="216" t="s">
        <v>453</v>
      </c>
      <c r="Q112" s="36" t="s">
        <v>96</v>
      </c>
      <c r="R112" s="69" t="s">
        <v>454</v>
      </c>
      <c r="S112" s="36" t="s">
        <v>493</v>
      </c>
      <c r="T112" s="69">
        <v>44755</v>
      </c>
      <c r="U112" s="36" t="s">
        <v>456</v>
      </c>
      <c r="V112" s="36" t="s">
        <v>336</v>
      </c>
      <c r="X112" s="3">
        <v>13</v>
      </c>
      <c r="Y112" s="79"/>
      <c r="Z112" s="218"/>
      <c r="AA112" s="68">
        <v>2513.54</v>
      </c>
    </row>
    <row r="113" s="3" customFormat="1" ht="31" hidden="1" customHeight="1" spans="1:27">
      <c r="A113" s="202"/>
      <c r="B113" s="36">
        <v>56</v>
      </c>
      <c r="C113" s="37" t="s">
        <v>424</v>
      </c>
      <c r="D113" s="36">
        <v>56</v>
      </c>
      <c r="E113" s="36" t="s">
        <v>494</v>
      </c>
      <c r="F113" s="36">
        <v>27</v>
      </c>
      <c r="G113" s="39">
        <v>61.04</v>
      </c>
      <c r="H113" s="39">
        <v>61.04</v>
      </c>
      <c r="I113" s="66" t="s">
        <v>451</v>
      </c>
      <c r="J113" s="109">
        <v>44895</v>
      </c>
      <c r="K113" s="110" t="s">
        <v>406</v>
      </c>
      <c r="L113" s="36" t="s">
        <v>495</v>
      </c>
      <c r="M113" s="68">
        <v>61.04</v>
      </c>
      <c r="N113" s="43">
        <v>44887</v>
      </c>
      <c r="O113" s="55">
        <v>61.04</v>
      </c>
      <c r="P113" s="216" t="s">
        <v>453</v>
      </c>
      <c r="Q113" s="36" t="s">
        <v>96</v>
      </c>
      <c r="R113" s="69" t="s">
        <v>454</v>
      </c>
      <c r="S113" s="36" t="s">
        <v>496</v>
      </c>
      <c r="T113" s="69">
        <v>44755</v>
      </c>
      <c r="U113" s="36" t="s">
        <v>456</v>
      </c>
      <c r="V113" s="36" t="s">
        <v>336</v>
      </c>
      <c r="X113" s="3">
        <v>13</v>
      </c>
      <c r="Y113" s="79"/>
      <c r="Z113" s="218"/>
      <c r="AA113" s="68">
        <v>61.04</v>
      </c>
    </row>
    <row r="114" s="3" customFormat="1" ht="33" hidden="1" customHeight="1" spans="1:27">
      <c r="A114" s="202"/>
      <c r="B114" s="36">
        <v>57</v>
      </c>
      <c r="C114" s="37" t="s">
        <v>497</v>
      </c>
      <c r="D114" s="36">
        <v>57</v>
      </c>
      <c r="E114" s="36" t="s">
        <v>498</v>
      </c>
      <c r="F114" s="36">
        <v>49</v>
      </c>
      <c r="G114" s="39">
        <v>8.66</v>
      </c>
      <c r="H114" s="39">
        <v>8.66</v>
      </c>
      <c r="I114" s="66" t="s">
        <v>451</v>
      </c>
      <c r="J114" s="109">
        <v>44895</v>
      </c>
      <c r="K114" s="110" t="s">
        <v>406</v>
      </c>
      <c r="L114" s="36" t="s">
        <v>499</v>
      </c>
      <c r="M114" s="68">
        <v>8.66</v>
      </c>
      <c r="N114" s="43">
        <v>44887</v>
      </c>
      <c r="O114" s="55">
        <v>8.66</v>
      </c>
      <c r="P114" s="216" t="s">
        <v>453</v>
      </c>
      <c r="Q114" s="36" t="s">
        <v>96</v>
      </c>
      <c r="R114" s="69" t="s">
        <v>454</v>
      </c>
      <c r="S114" s="36" t="s">
        <v>500</v>
      </c>
      <c r="T114" s="69">
        <v>44755</v>
      </c>
      <c r="U114" s="36" t="s">
        <v>456</v>
      </c>
      <c r="V114" s="36" t="s">
        <v>336</v>
      </c>
      <c r="X114" s="3">
        <v>13</v>
      </c>
      <c r="Y114" s="79"/>
      <c r="Z114" s="218"/>
      <c r="AA114" s="68">
        <v>8.66</v>
      </c>
    </row>
    <row r="115" s="3" customFormat="1" ht="36" hidden="1" customHeight="1" spans="1:27">
      <c r="A115" s="202"/>
      <c r="B115" s="36">
        <v>58</v>
      </c>
      <c r="C115" s="37" t="s">
        <v>432</v>
      </c>
      <c r="D115" s="36">
        <v>58</v>
      </c>
      <c r="E115" s="36" t="s">
        <v>501</v>
      </c>
      <c r="F115" s="36">
        <v>20</v>
      </c>
      <c r="G115" s="39">
        <v>1.52</v>
      </c>
      <c r="H115" s="39">
        <v>1.52</v>
      </c>
      <c r="I115" s="66" t="s">
        <v>451</v>
      </c>
      <c r="J115" s="109">
        <v>44895</v>
      </c>
      <c r="K115" s="110" t="s">
        <v>406</v>
      </c>
      <c r="L115" s="36" t="s">
        <v>502</v>
      </c>
      <c r="M115" s="68">
        <v>1.52</v>
      </c>
      <c r="N115" s="43">
        <v>44887</v>
      </c>
      <c r="O115" s="55">
        <v>1.52</v>
      </c>
      <c r="P115" s="216" t="s">
        <v>453</v>
      </c>
      <c r="Q115" s="36" t="s">
        <v>96</v>
      </c>
      <c r="R115" s="69" t="s">
        <v>454</v>
      </c>
      <c r="S115" s="36" t="s">
        <v>503</v>
      </c>
      <c r="T115" s="69">
        <v>44755</v>
      </c>
      <c r="U115" s="36" t="s">
        <v>456</v>
      </c>
      <c r="V115" s="36" t="s">
        <v>336</v>
      </c>
      <c r="X115" s="3">
        <v>13</v>
      </c>
      <c r="Y115" s="79"/>
      <c r="Z115" s="218"/>
      <c r="AA115" s="68">
        <v>1.52</v>
      </c>
    </row>
    <row r="116" s="3" customFormat="1" ht="34" hidden="1" customHeight="1" spans="1:27">
      <c r="A116" s="202"/>
      <c r="B116" s="36">
        <v>59</v>
      </c>
      <c r="C116" s="37" t="s">
        <v>504</v>
      </c>
      <c r="D116" s="36">
        <v>59</v>
      </c>
      <c r="E116" s="36" t="s">
        <v>505</v>
      </c>
      <c r="F116" s="36">
        <v>10</v>
      </c>
      <c r="G116" s="39">
        <v>0.65</v>
      </c>
      <c r="H116" s="39">
        <v>0.65</v>
      </c>
      <c r="I116" s="66" t="s">
        <v>451</v>
      </c>
      <c r="J116" s="109">
        <v>44895</v>
      </c>
      <c r="K116" s="110" t="s">
        <v>406</v>
      </c>
      <c r="L116" s="36" t="s">
        <v>506</v>
      </c>
      <c r="M116" s="68">
        <v>0.65</v>
      </c>
      <c r="N116" s="43">
        <v>44887</v>
      </c>
      <c r="O116" s="55">
        <v>0.65</v>
      </c>
      <c r="P116" s="216" t="s">
        <v>453</v>
      </c>
      <c r="Q116" s="36" t="s">
        <v>96</v>
      </c>
      <c r="R116" s="69" t="s">
        <v>454</v>
      </c>
      <c r="S116" s="36" t="s">
        <v>507</v>
      </c>
      <c r="T116" s="69">
        <v>44755</v>
      </c>
      <c r="U116" s="36" t="s">
        <v>456</v>
      </c>
      <c r="V116" s="36" t="s">
        <v>336</v>
      </c>
      <c r="X116" s="3">
        <v>13</v>
      </c>
      <c r="Y116" s="79"/>
      <c r="Z116" s="218"/>
      <c r="AA116" s="68">
        <v>0.65</v>
      </c>
    </row>
    <row r="117" s="3" customFormat="1" ht="33" hidden="1" customHeight="1" spans="1:27">
      <c r="A117" s="202"/>
      <c r="B117" s="36">
        <v>60</v>
      </c>
      <c r="C117" s="37" t="s">
        <v>235</v>
      </c>
      <c r="D117" s="36">
        <v>60</v>
      </c>
      <c r="E117" s="36" t="s">
        <v>508</v>
      </c>
      <c r="F117" s="36">
        <v>252</v>
      </c>
      <c r="G117" s="214">
        <v>3626.93</v>
      </c>
      <c r="H117" s="39">
        <v>3626.93</v>
      </c>
      <c r="I117" s="66" t="s">
        <v>451</v>
      </c>
      <c r="J117" s="109">
        <v>44895</v>
      </c>
      <c r="K117" s="110" t="s">
        <v>406</v>
      </c>
      <c r="L117" s="36" t="s">
        <v>509</v>
      </c>
      <c r="M117" s="68">
        <v>3626.93</v>
      </c>
      <c r="N117" s="69">
        <v>44889</v>
      </c>
      <c r="O117" s="55">
        <v>3626.93</v>
      </c>
      <c r="P117" s="216" t="s">
        <v>453</v>
      </c>
      <c r="Q117" s="36" t="s">
        <v>96</v>
      </c>
      <c r="R117" s="69" t="s">
        <v>454</v>
      </c>
      <c r="S117" s="36" t="s">
        <v>510</v>
      </c>
      <c r="T117" s="69">
        <v>44755</v>
      </c>
      <c r="U117" s="36" t="s">
        <v>456</v>
      </c>
      <c r="V117" s="36" t="s">
        <v>336</v>
      </c>
      <c r="X117" s="3">
        <v>13</v>
      </c>
      <c r="Y117" s="79"/>
      <c r="Z117" s="218"/>
      <c r="AA117" s="68">
        <v>3626.93</v>
      </c>
    </row>
    <row r="118" s="3" customFormat="1" ht="34" hidden="1" customHeight="1" spans="1:27">
      <c r="A118" s="202"/>
      <c r="B118" s="36">
        <v>61</v>
      </c>
      <c r="C118" s="37" t="s">
        <v>329</v>
      </c>
      <c r="D118" s="36">
        <v>61</v>
      </c>
      <c r="E118" s="36" t="s">
        <v>511</v>
      </c>
      <c r="F118" s="36">
        <v>5</v>
      </c>
      <c r="G118" s="214">
        <v>121.78</v>
      </c>
      <c r="H118" s="39">
        <v>121.78</v>
      </c>
      <c r="I118" s="66" t="s">
        <v>451</v>
      </c>
      <c r="J118" s="109">
        <v>44895</v>
      </c>
      <c r="K118" s="110" t="s">
        <v>406</v>
      </c>
      <c r="L118" s="36" t="s">
        <v>512</v>
      </c>
      <c r="M118" s="68">
        <v>121.78</v>
      </c>
      <c r="N118" s="69">
        <v>44889</v>
      </c>
      <c r="O118" s="55">
        <v>121.78</v>
      </c>
      <c r="P118" s="216" t="s">
        <v>453</v>
      </c>
      <c r="Q118" s="36" t="s">
        <v>96</v>
      </c>
      <c r="R118" s="69" t="s">
        <v>454</v>
      </c>
      <c r="S118" s="36" t="s">
        <v>513</v>
      </c>
      <c r="T118" s="69">
        <v>44755</v>
      </c>
      <c r="U118" s="36" t="s">
        <v>456</v>
      </c>
      <c r="V118" s="36" t="s">
        <v>336</v>
      </c>
      <c r="X118" s="3">
        <v>13</v>
      </c>
      <c r="Y118" s="79"/>
      <c r="Z118" s="218"/>
      <c r="AA118" s="68">
        <v>121.78</v>
      </c>
    </row>
    <row r="119" s="3" customFormat="1" ht="37" hidden="1" customHeight="1" spans="1:27">
      <c r="A119" s="202"/>
      <c r="B119" s="36">
        <v>62</v>
      </c>
      <c r="C119" s="37" t="s">
        <v>514</v>
      </c>
      <c r="D119" s="36">
        <v>62</v>
      </c>
      <c r="E119" s="36" t="s">
        <v>515</v>
      </c>
      <c r="F119" s="36">
        <v>44</v>
      </c>
      <c r="G119" s="214">
        <v>315.31</v>
      </c>
      <c r="H119" s="39">
        <v>315.31</v>
      </c>
      <c r="I119" s="66" t="s">
        <v>451</v>
      </c>
      <c r="J119" s="109">
        <v>44895</v>
      </c>
      <c r="K119" s="110" t="s">
        <v>406</v>
      </c>
      <c r="L119" s="36" t="s">
        <v>516</v>
      </c>
      <c r="M119" s="68">
        <v>315.31</v>
      </c>
      <c r="N119" s="69">
        <v>44889</v>
      </c>
      <c r="O119" s="55">
        <v>315.31</v>
      </c>
      <c r="P119" s="216" t="s">
        <v>453</v>
      </c>
      <c r="Q119" s="36" t="s">
        <v>96</v>
      </c>
      <c r="R119" s="69" t="s">
        <v>454</v>
      </c>
      <c r="S119" s="36" t="s">
        <v>517</v>
      </c>
      <c r="T119" s="69">
        <v>44755</v>
      </c>
      <c r="U119" s="36" t="s">
        <v>456</v>
      </c>
      <c r="V119" s="36" t="s">
        <v>336</v>
      </c>
      <c r="X119" s="3">
        <v>13</v>
      </c>
      <c r="Y119" s="79"/>
      <c r="Z119" s="218"/>
      <c r="AA119" s="68">
        <v>315.31</v>
      </c>
    </row>
    <row r="120" s="3" customFormat="1" ht="36" hidden="1" customHeight="1" spans="1:27">
      <c r="A120" s="202"/>
      <c r="B120" s="36">
        <v>63</v>
      </c>
      <c r="C120" s="37" t="s">
        <v>518</v>
      </c>
      <c r="D120" s="36">
        <v>63</v>
      </c>
      <c r="E120" s="36" t="s">
        <v>519</v>
      </c>
      <c r="F120" s="36">
        <v>1</v>
      </c>
      <c r="G120" s="39">
        <v>210.24</v>
      </c>
      <c r="H120" s="39">
        <v>210.24</v>
      </c>
      <c r="I120" s="66" t="s">
        <v>451</v>
      </c>
      <c r="J120" s="109">
        <v>44895</v>
      </c>
      <c r="K120" s="110" t="s">
        <v>406</v>
      </c>
      <c r="L120" s="36" t="s">
        <v>520</v>
      </c>
      <c r="M120" s="68">
        <v>210.24</v>
      </c>
      <c r="N120" s="69">
        <v>44889</v>
      </c>
      <c r="O120" s="55">
        <v>210.24</v>
      </c>
      <c r="P120" s="216" t="s">
        <v>453</v>
      </c>
      <c r="Q120" s="36" t="s">
        <v>96</v>
      </c>
      <c r="R120" s="69" t="s">
        <v>454</v>
      </c>
      <c r="S120" s="36" t="s">
        <v>521</v>
      </c>
      <c r="T120" s="69">
        <v>44755</v>
      </c>
      <c r="U120" s="36" t="s">
        <v>456</v>
      </c>
      <c r="V120" s="36" t="s">
        <v>336</v>
      </c>
      <c r="X120" s="3">
        <v>13</v>
      </c>
      <c r="Y120" s="79"/>
      <c r="Z120" s="218"/>
      <c r="AA120" s="68">
        <v>210.24</v>
      </c>
    </row>
    <row r="121" s="3" customFormat="1" ht="34" hidden="1" customHeight="1" spans="1:27">
      <c r="A121" s="202"/>
      <c r="B121" s="36">
        <v>64</v>
      </c>
      <c r="C121" s="37" t="s">
        <v>522</v>
      </c>
      <c r="D121" s="36">
        <v>64</v>
      </c>
      <c r="E121" s="36" t="s">
        <v>523</v>
      </c>
      <c r="F121" s="36">
        <v>20</v>
      </c>
      <c r="G121" s="39">
        <v>405.25</v>
      </c>
      <c r="H121" s="39">
        <v>405.25</v>
      </c>
      <c r="I121" s="66" t="s">
        <v>451</v>
      </c>
      <c r="J121" s="109">
        <v>44895</v>
      </c>
      <c r="K121" s="110" t="s">
        <v>406</v>
      </c>
      <c r="L121" s="36" t="s">
        <v>524</v>
      </c>
      <c r="M121" s="68">
        <v>405.25</v>
      </c>
      <c r="N121" s="69">
        <v>44890</v>
      </c>
      <c r="O121" s="55">
        <v>405.25</v>
      </c>
      <c r="P121" s="216" t="s">
        <v>453</v>
      </c>
      <c r="Q121" s="36" t="s">
        <v>96</v>
      </c>
      <c r="R121" s="69" t="s">
        <v>454</v>
      </c>
      <c r="S121" s="36" t="s">
        <v>525</v>
      </c>
      <c r="T121" s="69">
        <v>44755</v>
      </c>
      <c r="U121" s="36" t="s">
        <v>456</v>
      </c>
      <c r="V121" s="36" t="s">
        <v>336</v>
      </c>
      <c r="X121" s="3">
        <v>13</v>
      </c>
      <c r="Y121" s="79"/>
      <c r="Z121" s="218"/>
      <c r="AA121" s="68">
        <v>405.25</v>
      </c>
    </row>
    <row r="122" s="3" customFormat="1" ht="34" hidden="1" customHeight="1" spans="1:27">
      <c r="A122" s="202"/>
      <c r="B122" s="36">
        <v>65</v>
      </c>
      <c r="C122" s="37" t="s">
        <v>526</v>
      </c>
      <c r="D122" s="36">
        <v>65</v>
      </c>
      <c r="E122" s="36" t="s">
        <v>527</v>
      </c>
      <c r="F122" s="36">
        <v>155</v>
      </c>
      <c r="G122" s="39">
        <v>1330.67</v>
      </c>
      <c r="H122" s="39">
        <v>1330.67</v>
      </c>
      <c r="I122" s="66" t="s">
        <v>451</v>
      </c>
      <c r="J122" s="109">
        <v>44895</v>
      </c>
      <c r="K122" s="110" t="s">
        <v>406</v>
      </c>
      <c r="L122" s="36" t="s">
        <v>528</v>
      </c>
      <c r="M122" s="68">
        <v>1330.67</v>
      </c>
      <c r="N122" s="69">
        <v>44891</v>
      </c>
      <c r="O122" s="55">
        <v>1330.67</v>
      </c>
      <c r="P122" s="216" t="s">
        <v>453</v>
      </c>
      <c r="Q122" s="36" t="s">
        <v>96</v>
      </c>
      <c r="R122" s="69" t="s">
        <v>454</v>
      </c>
      <c r="S122" s="36" t="s">
        <v>529</v>
      </c>
      <c r="T122" s="69">
        <v>44755</v>
      </c>
      <c r="U122" s="36" t="s">
        <v>456</v>
      </c>
      <c r="V122" s="36" t="s">
        <v>336</v>
      </c>
      <c r="X122" s="3">
        <v>13</v>
      </c>
      <c r="Y122" s="79"/>
      <c r="Z122" s="218"/>
      <c r="AA122" s="68">
        <v>1330.67</v>
      </c>
    </row>
    <row r="123" s="3" customFormat="1" ht="37" hidden="1" customHeight="1" spans="1:27">
      <c r="A123" s="202"/>
      <c r="B123" s="36">
        <v>66</v>
      </c>
      <c r="C123" s="37" t="s">
        <v>530</v>
      </c>
      <c r="D123" s="36">
        <v>66</v>
      </c>
      <c r="E123" s="36" t="s">
        <v>531</v>
      </c>
      <c r="F123" s="36">
        <v>3</v>
      </c>
      <c r="G123" s="39">
        <v>42.48</v>
      </c>
      <c r="H123" s="39">
        <v>42.48</v>
      </c>
      <c r="I123" s="66" t="s">
        <v>451</v>
      </c>
      <c r="J123" s="109">
        <v>44895</v>
      </c>
      <c r="K123" s="110" t="s">
        <v>532</v>
      </c>
      <c r="L123" s="36" t="s">
        <v>533</v>
      </c>
      <c r="M123" s="68">
        <v>42.48</v>
      </c>
      <c r="N123" s="43">
        <v>44894</v>
      </c>
      <c r="O123" s="55">
        <v>42.48</v>
      </c>
      <c r="P123" s="216" t="s">
        <v>534</v>
      </c>
      <c r="Q123" s="36" t="s">
        <v>102</v>
      </c>
      <c r="R123" s="188">
        <v>45044</v>
      </c>
      <c r="S123" s="36" t="s">
        <v>535</v>
      </c>
      <c r="T123" s="69">
        <v>44757</v>
      </c>
      <c r="U123" s="36" t="s">
        <v>98</v>
      </c>
      <c r="V123" s="36" t="s">
        <v>336</v>
      </c>
      <c r="Y123" s="79"/>
      <c r="Z123" s="218"/>
      <c r="AA123" s="68">
        <v>42.48</v>
      </c>
    </row>
    <row r="124" s="3" customFormat="1" ht="33" hidden="1" customHeight="1" spans="1:27">
      <c r="A124" s="202"/>
      <c r="B124" s="36">
        <v>67</v>
      </c>
      <c r="C124" s="37" t="s">
        <v>235</v>
      </c>
      <c r="D124" s="36">
        <v>67</v>
      </c>
      <c r="E124" s="36" t="s">
        <v>536</v>
      </c>
      <c r="F124" s="36">
        <v>262</v>
      </c>
      <c r="G124" s="39">
        <v>1079.189836</v>
      </c>
      <c r="H124" s="39">
        <v>1079.189836</v>
      </c>
      <c r="I124" s="66" t="s">
        <v>537</v>
      </c>
      <c r="J124" s="109">
        <v>44865</v>
      </c>
      <c r="K124" s="110" t="s">
        <v>538</v>
      </c>
      <c r="L124" s="36" t="s">
        <v>539</v>
      </c>
      <c r="M124" s="68">
        <v>1079.19</v>
      </c>
      <c r="N124" s="43">
        <v>44855</v>
      </c>
      <c r="O124" s="55">
        <v>1079.19</v>
      </c>
      <c r="P124" s="203" t="s">
        <v>540</v>
      </c>
      <c r="Q124" s="36" t="s">
        <v>102</v>
      </c>
      <c r="R124" s="80">
        <v>45044</v>
      </c>
      <c r="S124" s="36" t="s">
        <v>541</v>
      </c>
      <c r="T124" s="69">
        <v>44752</v>
      </c>
      <c r="U124" s="36" t="s">
        <v>456</v>
      </c>
      <c r="V124" s="36" t="s">
        <v>336</v>
      </c>
      <c r="Y124" s="79"/>
      <c r="Z124" s="218"/>
      <c r="AA124" s="68">
        <v>1079.19</v>
      </c>
    </row>
    <row r="125" s="3" customFormat="1" ht="24" hidden="1" customHeight="1" spans="1:27">
      <c r="A125" s="202"/>
      <c r="B125" s="19">
        <v>68</v>
      </c>
      <c r="C125" s="103" t="s">
        <v>465</v>
      </c>
      <c r="D125" s="19">
        <v>68</v>
      </c>
      <c r="E125" s="19" t="s">
        <v>542</v>
      </c>
      <c r="F125" s="19">
        <v>61</v>
      </c>
      <c r="G125" s="102">
        <v>1634.8</v>
      </c>
      <c r="H125" s="102">
        <v>490.44</v>
      </c>
      <c r="I125" s="42" t="s">
        <v>543</v>
      </c>
      <c r="J125" s="43">
        <v>44865</v>
      </c>
      <c r="K125" s="19" t="s">
        <v>544</v>
      </c>
      <c r="L125" s="19" t="s">
        <v>545</v>
      </c>
      <c r="M125" s="55">
        <v>1634.8</v>
      </c>
      <c r="N125" s="125">
        <v>44830</v>
      </c>
      <c r="O125" s="36">
        <v>190.44</v>
      </c>
      <c r="P125" s="36" t="s">
        <v>546</v>
      </c>
      <c r="Q125" s="19" t="s">
        <v>96</v>
      </c>
      <c r="R125" s="125">
        <v>44691</v>
      </c>
      <c r="S125" s="19" t="s">
        <v>547</v>
      </c>
      <c r="T125" s="43">
        <v>44650</v>
      </c>
      <c r="U125" s="19" t="s">
        <v>98</v>
      </c>
      <c r="V125" s="19" t="s">
        <v>99</v>
      </c>
      <c r="Y125" s="79"/>
      <c r="Z125" s="219"/>
      <c r="AA125" s="55">
        <v>1634.8</v>
      </c>
    </row>
    <row r="126" s="3" customFormat="1" ht="24" hidden="1" customHeight="1" spans="1:27">
      <c r="A126" s="202"/>
      <c r="B126" s="27"/>
      <c r="C126" s="215"/>
      <c r="D126" s="27"/>
      <c r="E126" s="27"/>
      <c r="F126" s="27"/>
      <c r="G126" s="102"/>
      <c r="H126" s="102"/>
      <c r="I126" s="51"/>
      <c r="J126" s="27"/>
      <c r="K126" s="27"/>
      <c r="L126" s="27"/>
      <c r="M126" s="55"/>
      <c r="N126" s="125"/>
      <c r="O126" s="36">
        <v>300</v>
      </c>
      <c r="P126" s="36" t="s">
        <v>191</v>
      </c>
      <c r="Q126" s="27" t="s">
        <v>102</v>
      </c>
      <c r="R126" s="125">
        <v>44711</v>
      </c>
      <c r="S126" s="27"/>
      <c r="T126" s="27"/>
      <c r="U126" s="27"/>
      <c r="V126" s="27"/>
      <c r="Y126" s="79"/>
      <c r="Z126" s="219"/>
      <c r="AA126" s="55"/>
    </row>
    <row r="127" s="3" customFormat="1" ht="24" hidden="1" customHeight="1" spans="1:27">
      <c r="A127" s="202"/>
      <c r="B127" s="19">
        <v>69</v>
      </c>
      <c r="C127" s="103" t="s">
        <v>548</v>
      </c>
      <c r="D127" s="19">
        <v>69</v>
      </c>
      <c r="E127" s="19" t="s">
        <v>549</v>
      </c>
      <c r="F127" s="19">
        <v>2</v>
      </c>
      <c r="G127" s="102">
        <v>94.22</v>
      </c>
      <c r="H127" s="102">
        <v>84.798</v>
      </c>
      <c r="I127" s="42" t="s">
        <v>550</v>
      </c>
      <c r="J127" s="43">
        <v>44865</v>
      </c>
      <c r="K127" s="19" t="s">
        <v>551</v>
      </c>
      <c r="L127" s="19" t="s">
        <v>552</v>
      </c>
      <c r="M127" s="55">
        <v>94.22</v>
      </c>
      <c r="N127" s="125">
        <v>44851</v>
      </c>
      <c r="O127" s="55">
        <v>39.798</v>
      </c>
      <c r="P127" s="36" t="s">
        <v>553</v>
      </c>
      <c r="Q127" s="36" t="s">
        <v>96</v>
      </c>
      <c r="R127" s="69">
        <v>44957</v>
      </c>
      <c r="S127" s="19" t="s">
        <v>554</v>
      </c>
      <c r="T127" s="43">
        <v>44644</v>
      </c>
      <c r="U127" s="19" t="s">
        <v>98</v>
      </c>
      <c r="V127" s="19" t="s">
        <v>99</v>
      </c>
      <c r="Y127" s="79"/>
      <c r="Z127" s="219"/>
      <c r="AA127" s="55">
        <v>94.22</v>
      </c>
    </row>
    <row r="128" s="3" customFormat="1" ht="24" hidden="1" customHeight="1" spans="1:27">
      <c r="A128" s="202"/>
      <c r="B128" s="27"/>
      <c r="C128" s="215"/>
      <c r="D128" s="27"/>
      <c r="E128" s="27"/>
      <c r="F128" s="27"/>
      <c r="G128" s="102"/>
      <c r="H128" s="102"/>
      <c r="I128" s="51"/>
      <c r="J128" s="52"/>
      <c r="K128" s="27"/>
      <c r="L128" s="27"/>
      <c r="M128" s="55"/>
      <c r="N128" s="125"/>
      <c r="O128" s="55">
        <v>45</v>
      </c>
      <c r="P128" s="36" t="s">
        <v>555</v>
      </c>
      <c r="Q128" s="36" t="s">
        <v>102</v>
      </c>
      <c r="R128" s="69">
        <v>44957</v>
      </c>
      <c r="S128" s="27"/>
      <c r="T128" s="27"/>
      <c r="U128" s="27"/>
      <c r="V128" s="27"/>
      <c r="Y128" s="79"/>
      <c r="Z128" s="219"/>
      <c r="AA128" s="55"/>
    </row>
    <row r="129" s="3" customFormat="1" ht="24" hidden="1" customHeight="1" spans="1:27">
      <c r="A129" s="202"/>
      <c r="B129" s="19">
        <v>70</v>
      </c>
      <c r="C129" s="103" t="s">
        <v>556</v>
      </c>
      <c r="D129" s="19">
        <v>70</v>
      </c>
      <c r="E129" s="19" t="s">
        <v>557</v>
      </c>
      <c r="F129" s="19">
        <v>4</v>
      </c>
      <c r="G129" s="102">
        <v>70</v>
      </c>
      <c r="H129" s="102">
        <v>63</v>
      </c>
      <c r="I129" s="42" t="s">
        <v>550</v>
      </c>
      <c r="J129" s="43">
        <v>44865</v>
      </c>
      <c r="K129" s="19" t="s">
        <v>551</v>
      </c>
      <c r="L129" s="19" t="s">
        <v>558</v>
      </c>
      <c r="M129" s="55">
        <v>70</v>
      </c>
      <c r="N129" s="125">
        <v>44851</v>
      </c>
      <c r="O129" s="55">
        <v>35</v>
      </c>
      <c r="P129" s="36" t="s">
        <v>559</v>
      </c>
      <c r="Q129" s="36" t="s">
        <v>102</v>
      </c>
      <c r="R129" s="69">
        <v>44957</v>
      </c>
      <c r="S129" s="19" t="s">
        <v>560</v>
      </c>
      <c r="T129" s="43">
        <v>44651</v>
      </c>
      <c r="U129" s="19" t="s">
        <v>98</v>
      </c>
      <c r="V129" s="19" t="s">
        <v>99</v>
      </c>
      <c r="Y129" s="79"/>
      <c r="Z129" s="219"/>
      <c r="AA129" s="55">
        <v>70</v>
      </c>
    </row>
    <row r="130" s="3" customFormat="1" ht="24" hidden="1" customHeight="1" spans="1:27">
      <c r="A130" s="202"/>
      <c r="B130" s="27"/>
      <c r="C130" s="215"/>
      <c r="D130" s="27"/>
      <c r="E130" s="27"/>
      <c r="F130" s="27"/>
      <c r="G130" s="102"/>
      <c r="H130" s="102"/>
      <c r="I130" s="51"/>
      <c r="J130" s="52"/>
      <c r="K130" s="27"/>
      <c r="L130" s="27"/>
      <c r="M130" s="55"/>
      <c r="N130" s="125"/>
      <c r="O130" s="55">
        <v>28</v>
      </c>
      <c r="P130" s="36" t="s">
        <v>561</v>
      </c>
      <c r="Q130" s="36" t="s">
        <v>96</v>
      </c>
      <c r="R130" s="69">
        <v>44979</v>
      </c>
      <c r="S130" s="27"/>
      <c r="T130" s="27"/>
      <c r="U130" s="27"/>
      <c r="V130" s="27"/>
      <c r="Y130" s="79"/>
      <c r="Z130" s="219"/>
      <c r="AA130" s="55"/>
    </row>
    <row r="131" s="197" customFormat="1" ht="24" customHeight="1" spans="1:27">
      <c r="A131" s="220"/>
      <c r="B131" s="164">
        <v>71</v>
      </c>
      <c r="C131" s="221" t="s">
        <v>562</v>
      </c>
      <c r="D131" s="164">
        <v>71</v>
      </c>
      <c r="E131" s="164" t="s">
        <v>531</v>
      </c>
      <c r="F131" s="164">
        <v>10</v>
      </c>
      <c r="G131" s="193">
        <v>198</v>
      </c>
      <c r="H131" s="193">
        <v>178.2</v>
      </c>
      <c r="I131" s="226" t="s">
        <v>563</v>
      </c>
      <c r="J131" s="164" t="s">
        <v>564</v>
      </c>
      <c r="K131" s="164" t="s">
        <v>565</v>
      </c>
      <c r="L131" s="164" t="s">
        <v>566</v>
      </c>
      <c r="M131" s="196">
        <v>198</v>
      </c>
      <c r="N131" s="132" t="s">
        <v>567</v>
      </c>
      <c r="O131" s="196">
        <v>98.2</v>
      </c>
      <c r="P131" s="79" t="s">
        <v>568</v>
      </c>
      <c r="Q131" s="79" t="s">
        <v>96</v>
      </c>
      <c r="R131" s="81">
        <v>44957</v>
      </c>
      <c r="S131" s="164" t="s">
        <v>569</v>
      </c>
      <c r="T131" s="234">
        <v>44708</v>
      </c>
      <c r="U131" s="164" t="s">
        <v>98</v>
      </c>
      <c r="V131" s="164" t="s">
        <v>99</v>
      </c>
      <c r="Y131" s="79" t="s">
        <v>570</v>
      </c>
      <c r="Z131" s="236"/>
      <c r="AA131" s="196">
        <v>0</v>
      </c>
    </row>
    <row r="132" s="197" customFormat="1" ht="24" customHeight="1" spans="1:27">
      <c r="A132" s="220"/>
      <c r="B132" s="101"/>
      <c r="C132" s="222"/>
      <c r="D132" s="101"/>
      <c r="E132" s="101"/>
      <c r="F132" s="101"/>
      <c r="G132" s="193"/>
      <c r="H132" s="193"/>
      <c r="I132" s="227"/>
      <c r="J132" s="101"/>
      <c r="K132" s="101"/>
      <c r="L132" s="101"/>
      <c r="M132" s="196"/>
      <c r="N132" s="132"/>
      <c r="O132" s="196">
        <v>80</v>
      </c>
      <c r="P132" s="79" t="s">
        <v>571</v>
      </c>
      <c r="Q132" s="79" t="s">
        <v>102</v>
      </c>
      <c r="R132" s="81">
        <v>44957</v>
      </c>
      <c r="S132" s="101"/>
      <c r="T132" s="101"/>
      <c r="U132" s="101"/>
      <c r="V132" s="101"/>
      <c r="Y132" s="79"/>
      <c r="Z132" s="236"/>
      <c r="AA132" s="196"/>
    </row>
    <row r="133" s="3" customFormat="1" ht="24" hidden="1" customHeight="1" spans="1:27">
      <c r="A133" s="202"/>
      <c r="B133" s="23">
        <v>72</v>
      </c>
      <c r="C133" s="223" t="s">
        <v>572</v>
      </c>
      <c r="D133" s="23">
        <v>72</v>
      </c>
      <c r="E133" s="23" t="s">
        <v>573</v>
      </c>
      <c r="F133" s="23">
        <v>2</v>
      </c>
      <c r="G133" s="102">
        <v>11.7</v>
      </c>
      <c r="H133" s="102">
        <v>11.115</v>
      </c>
      <c r="I133" s="48" t="s">
        <v>574</v>
      </c>
      <c r="J133" s="228" t="s">
        <v>564</v>
      </c>
      <c r="K133" s="23" t="s">
        <v>575</v>
      </c>
      <c r="L133" s="23" t="s">
        <v>576</v>
      </c>
      <c r="M133" s="55">
        <v>11.7</v>
      </c>
      <c r="N133" s="125">
        <v>44914</v>
      </c>
      <c r="O133" s="55">
        <v>6.12</v>
      </c>
      <c r="P133" s="36" t="s">
        <v>577</v>
      </c>
      <c r="Q133" s="36" t="s">
        <v>96</v>
      </c>
      <c r="R133" s="69">
        <v>44957</v>
      </c>
      <c r="S133" s="23" t="s">
        <v>578</v>
      </c>
      <c r="T133" s="49">
        <v>44719</v>
      </c>
      <c r="U133" s="23" t="s">
        <v>98</v>
      </c>
      <c r="V133" s="23" t="s">
        <v>99</v>
      </c>
      <c r="Y133" s="79"/>
      <c r="Z133" s="219"/>
      <c r="AA133" s="55">
        <v>11.7</v>
      </c>
    </row>
    <row r="134" s="3" customFormat="1" ht="24" hidden="1" customHeight="1" spans="1:27">
      <c r="A134" s="202"/>
      <c r="B134" s="27"/>
      <c r="C134" s="215"/>
      <c r="D134" s="27"/>
      <c r="E134" s="27"/>
      <c r="F134" s="27"/>
      <c r="G134" s="102"/>
      <c r="H134" s="102"/>
      <c r="I134" s="51"/>
      <c r="J134" s="117"/>
      <c r="K134" s="27"/>
      <c r="L134" s="27"/>
      <c r="M134" s="55"/>
      <c r="N134" s="125"/>
      <c r="O134" s="55">
        <v>5</v>
      </c>
      <c r="P134" s="36" t="s">
        <v>579</v>
      </c>
      <c r="Q134" s="36" t="s">
        <v>102</v>
      </c>
      <c r="R134" s="69">
        <v>44957</v>
      </c>
      <c r="S134" s="27"/>
      <c r="T134" s="27"/>
      <c r="U134" s="27"/>
      <c r="V134" s="27"/>
      <c r="Y134" s="79"/>
      <c r="Z134" s="219"/>
      <c r="AA134" s="55"/>
    </row>
    <row r="135" s="3" customFormat="1" ht="24" hidden="1" customHeight="1" spans="1:27">
      <c r="A135" s="202"/>
      <c r="B135" s="23">
        <v>73</v>
      </c>
      <c r="C135" s="223" t="s">
        <v>580</v>
      </c>
      <c r="D135" s="23">
        <v>73</v>
      </c>
      <c r="E135" s="23" t="s">
        <v>581</v>
      </c>
      <c r="F135" s="23">
        <v>7</v>
      </c>
      <c r="G135" s="102">
        <v>311.5</v>
      </c>
      <c r="H135" s="102">
        <v>155.75</v>
      </c>
      <c r="I135" s="48" t="s">
        <v>582</v>
      </c>
      <c r="J135" s="23" t="s">
        <v>564</v>
      </c>
      <c r="K135" s="23" t="s">
        <v>583</v>
      </c>
      <c r="L135" s="23" t="s">
        <v>584</v>
      </c>
      <c r="M135" s="55">
        <v>311.5</v>
      </c>
      <c r="N135" s="125">
        <v>44916</v>
      </c>
      <c r="O135" s="55">
        <v>5.75</v>
      </c>
      <c r="P135" s="36" t="s">
        <v>585</v>
      </c>
      <c r="Q135" s="36" t="s">
        <v>96</v>
      </c>
      <c r="R135" s="69">
        <v>44957</v>
      </c>
      <c r="S135" s="23" t="s">
        <v>586</v>
      </c>
      <c r="T135" s="49">
        <v>44650</v>
      </c>
      <c r="U135" s="23" t="s">
        <v>98</v>
      </c>
      <c r="V135" s="23" t="s">
        <v>99</v>
      </c>
      <c r="Y135" s="79"/>
      <c r="Z135" s="219"/>
      <c r="AA135" s="55">
        <v>311.5</v>
      </c>
    </row>
    <row r="136" s="3" customFormat="1" ht="24" hidden="1" customHeight="1" spans="1:27">
      <c r="A136" s="202"/>
      <c r="B136" s="27"/>
      <c r="C136" s="215"/>
      <c r="D136" s="27"/>
      <c r="E136" s="27"/>
      <c r="F136" s="27"/>
      <c r="G136" s="102"/>
      <c r="H136" s="102"/>
      <c r="I136" s="51"/>
      <c r="J136" s="27"/>
      <c r="K136" s="27"/>
      <c r="L136" s="27"/>
      <c r="M136" s="55"/>
      <c r="N136" s="125"/>
      <c r="O136" s="55">
        <v>150</v>
      </c>
      <c r="P136" s="36" t="s">
        <v>587</v>
      </c>
      <c r="Q136" s="36" t="s">
        <v>102</v>
      </c>
      <c r="R136" s="69">
        <v>44957</v>
      </c>
      <c r="S136" s="27"/>
      <c r="T136" s="27"/>
      <c r="U136" s="27"/>
      <c r="V136" s="27"/>
      <c r="Y136" s="79"/>
      <c r="Z136" s="219"/>
      <c r="AA136" s="55"/>
    </row>
    <row r="137" s="3" customFormat="1" ht="37" hidden="1" customHeight="1" spans="1:27">
      <c r="A137" s="202"/>
      <c r="B137" s="36">
        <v>74</v>
      </c>
      <c r="C137" s="37" t="s">
        <v>588</v>
      </c>
      <c r="D137" s="36">
        <v>74</v>
      </c>
      <c r="E137" s="36" t="s">
        <v>589</v>
      </c>
      <c r="F137" s="36">
        <v>13</v>
      </c>
      <c r="G137" s="102">
        <v>7.41</v>
      </c>
      <c r="H137" s="102">
        <v>7.41</v>
      </c>
      <c r="I137" s="66" t="s">
        <v>590</v>
      </c>
      <c r="J137" s="36" t="s">
        <v>564</v>
      </c>
      <c r="K137" s="36" t="s">
        <v>591</v>
      </c>
      <c r="L137" s="36" t="s">
        <v>592</v>
      </c>
      <c r="M137" s="55">
        <v>7.41</v>
      </c>
      <c r="N137" s="125">
        <v>44827</v>
      </c>
      <c r="O137" s="55">
        <v>7.41</v>
      </c>
      <c r="P137" s="36" t="s">
        <v>593</v>
      </c>
      <c r="Q137" s="36" t="s">
        <v>96</v>
      </c>
      <c r="R137" s="69">
        <v>44957</v>
      </c>
      <c r="S137" s="36" t="s">
        <v>594</v>
      </c>
      <c r="T137" s="69">
        <v>44796</v>
      </c>
      <c r="U137" s="36" t="s">
        <v>98</v>
      </c>
      <c r="V137" s="36" t="s">
        <v>99</v>
      </c>
      <c r="Y137" s="79"/>
      <c r="Z137" s="219"/>
      <c r="AA137" s="55">
        <v>7.41</v>
      </c>
    </row>
    <row r="138" s="3" customFormat="1" ht="24" hidden="1" customHeight="1" spans="1:27">
      <c r="A138" s="202"/>
      <c r="B138" s="19">
        <v>75</v>
      </c>
      <c r="C138" s="103" t="s">
        <v>595</v>
      </c>
      <c r="D138" s="19">
        <v>75</v>
      </c>
      <c r="E138" s="19"/>
      <c r="F138" s="19">
        <v>1</v>
      </c>
      <c r="G138" s="102">
        <v>49.8</v>
      </c>
      <c r="H138" s="102">
        <v>44.82</v>
      </c>
      <c r="I138" s="42" t="s">
        <v>369</v>
      </c>
      <c r="J138" s="43">
        <v>45008</v>
      </c>
      <c r="K138" s="229" t="s">
        <v>596</v>
      </c>
      <c r="L138" s="19" t="s">
        <v>597</v>
      </c>
      <c r="M138" s="55">
        <v>49.8</v>
      </c>
      <c r="N138" s="125">
        <v>44854</v>
      </c>
      <c r="O138" s="55">
        <v>24.82</v>
      </c>
      <c r="P138" s="36" t="s">
        <v>598</v>
      </c>
      <c r="Q138" s="36" t="s">
        <v>96</v>
      </c>
      <c r="R138" s="69">
        <v>44900</v>
      </c>
      <c r="S138" s="19" t="s">
        <v>599</v>
      </c>
      <c r="T138" s="43">
        <v>44644</v>
      </c>
      <c r="U138" s="19" t="s">
        <v>98</v>
      </c>
      <c r="V138" s="19" t="s">
        <v>99</v>
      </c>
      <c r="Y138" s="79"/>
      <c r="Z138" s="219"/>
      <c r="AA138" s="55">
        <v>49.8</v>
      </c>
    </row>
    <row r="139" s="3" customFormat="1" ht="24" hidden="1" customHeight="1" spans="1:27">
      <c r="A139" s="202"/>
      <c r="B139" s="27"/>
      <c r="C139" s="215"/>
      <c r="D139" s="27"/>
      <c r="E139" s="27"/>
      <c r="F139" s="27"/>
      <c r="G139" s="102"/>
      <c r="H139" s="102"/>
      <c r="I139" s="51"/>
      <c r="J139" s="52"/>
      <c r="K139" s="230"/>
      <c r="L139" s="27"/>
      <c r="M139" s="55"/>
      <c r="N139" s="125"/>
      <c r="O139" s="55">
        <v>20</v>
      </c>
      <c r="P139" s="36" t="s">
        <v>600</v>
      </c>
      <c r="Q139" s="36" t="s">
        <v>102</v>
      </c>
      <c r="R139" s="69">
        <v>44904</v>
      </c>
      <c r="S139" s="27"/>
      <c r="T139" s="27"/>
      <c r="U139" s="27"/>
      <c r="V139" s="27"/>
      <c r="Y139" s="79"/>
      <c r="Z139" s="219"/>
      <c r="AA139" s="55"/>
    </row>
    <row r="140" s="3" customFormat="1" ht="36" hidden="1" customHeight="1" spans="1:27">
      <c r="A140" s="202"/>
      <c r="B140" s="36">
        <v>76</v>
      </c>
      <c r="C140" s="37" t="s">
        <v>601</v>
      </c>
      <c r="D140" s="36">
        <v>76</v>
      </c>
      <c r="E140" s="36"/>
      <c r="F140" s="36">
        <v>1</v>
      </c>
      <c r="G140" s="102">
        <v>2.4</v>
      </c>
      <c r="H140" s="102">
        <v>2.4</v>
      </c>
      <c r="I140" s="66" t="s">
        <v>369</v>
      </c>
      <c r="J140" s="120" t="s">
        <v>602</v>
      </c>
      <c r="K140" s="231" t="s">
        <v>370</v>
      </c>
      <c r="L140" s="36">
        <v>24194973</v>
      </c>
      <c r="M140" s="55">
        <v>2.4</v>
      </c>
      <c r="N140" s="122">
        <v>44854</v>
      </c>
      <c r="O140" s="55">
        <v>2.4</v>
      </c>
      <c r="P140" s="36" t="s">
        <v>603</v>
      </c>
      <c r="Q140" s="36" t="s">
        <v>96</v>
      </c>
      <c r="R140" s="69">
        <v>44957</v>
      </c>
      <c r="S140" s="36" t="s">
        <v>604</v>
      </c>
      <c r="T140" s="69">
        <v>44651</v>
      </c>
      <c r="U140" s="36" t="s">
        <v>98</v>
      </c>
      <c r="V140" s="36" t="s">
        <v>99</v>
      </c>
      <c r="Y140" s="79"/>
      <c r="Z140" s="219"/>
      <c r="AA140" s="55">
        <v>2.4</v>
      </c>
    </row>
    <row r="141" s="3" customFormat="1" ht="24" hidden="1" customHeight="1" spans="1:27">
      <c r="A141" s="202"/>
      <c r="B141" s="19">
        <v>77</v>
      </c>
      <c r="C141" s="103" t="s">
        <v>605</v>
      </c>
      <c r="D141" s="19">
        <v>77</v>
      </c>
      <c r="E141" s="19"/>
      <c r="F141" s="19">
        <v>11</v>
      </c>
      <c r="G141" s="102">
        <v>1287</v>
      </c>
      <c r="H141" s="102">
        <v>386.1</v>
      </c>
      <c r="I141" s="42" t="s">
        <v>543</v>
      </c>
      <c r="J141" s="69"/>
      <c r="K141" s="36"/>
      <c r="L141" s="36"/>
      <c r="M141" s="55">
        <v>0</v>
      </c>
      <c r="N141" s="125"/>
      <c r="O141" s="55">
        <v>136.1</v>
      </c>
      <c r="P141" s="36" t="s">
        <v>606</v>
      </c>
      <c r="Q141" s="19" t="s">
        <v>96</v>
      </c>
      <c r="R141" s="125">
        <v>44691</v>
      </c>
      <c r="S141" s="19" t="s">
        <v>607</v>
      </c>
      <c r="T141" s="43">
        <v>44650</v>
      </c>
      <c r="U141" s="19" t="s">
        <v>98</v>
      </c>
      <c r="V141" s="19" t="s">
        <v>99</v>
      </c>
      <c r="Y141" s="79"/>
      <c r="Z141" s="219"/>
      <c r="AA141" s="55">
        <v>0</v>
      </c>
    </row>
    <row r="142" s="3" customFormat="1" ht="24" hidden="1" customHeight="1" spans="1:27">
      <c r="A142" s="202"/>
      <c r="B142" s="27"/>
      <c r="C142" s="215"/>
      <c r="D142" s="27"/>
      <c r="E142" s="27"/>
      <c r="F142" s="27"/>
      <c r="G142" s="102"/>
      <c r="H142" s="102"/>
      <c r="I142" s="51"/>
      <c r="J142" s="69"/>
      <c r="K142" s="36"/>
      <c r="L142" s="36"/>
      <c r="M142" s="55"/>
      <c r="N142" s="125"/>
      <c r="O142" s="55">
        <v>250</v>
      </c>
      <c r="P142" s="36" t="s">
        <v>191</v>
      </c>
      <c r="Q142" s="27" t="s">
        <v>102</v>
      </c>
      <c r="R142" s="125">
        <v>44711</v>
      </c>
      <c r="S142" s="27"/>
      <c r="T142" s="27"/>
      <c r="U142" s="27"/>
      <c r="V142" s="27"/>
      <c r="Y142" s="79"/>
      <c r="Z142" s="219"/>
      <c r="AA142" s="55"/>
    </row>
    <row r="143" s="3" customFormat="1" ht="24" hidden="1" customHeight="1" spans="1:27">
      <c r="A143" s="202"/>
      <c r="B143" s="23">
        <v>78</v>
      </c>
      <c r="C143" s="223" t="s">
        <v>608</v>
      </c>
      <c r="D143" s="23">
        <v>78</v>
      </c>
      <c r="E143" s="23"/>
      <c r="F143" s="23">
        <v>2</v>
      </c>
      <c r="G143" s="102">
        <v>685.86</v>
      </c>
      <c r="H143" s="102">
        <v>342.93</v>
      </c>
      <c r="I143" s="48" t="s">
        <v>331</v>
      </c>
      <c r="J143" s="49"/>
      <c r="K143" s="23"/>
      <c r="L143" s="23"/>
      <c r="M143" s="55">
        <v>0</v>
      </c>
      <c r="N143" s="125"/>
      <c r="O143" s="55">
        <v>142.93</v>
      </c>
      <c r="P143" s="36" t="s">
        <v>334</v>
      </c>
      <c r="Q143" s="27" t="s">
        <v>96</v>
      </c>
      <c r="R143" s="69">
        <v>44680</v>
      </c>
      <c r="S143" s="23" t="s">
        <v>609</v>
      </c>
      <c r="T143" s="43">
        <v>44651</v>
      </c>
      <c r="U143" s="23" t="s">
        <v>98</v>
      </c>
      <c r="V143" s="19" t="s">
        <v>336</v>
      </c>
      <c r="Y143" s="79"/>
      <c r="Z143" s="219"/>
      <c r="AA143" s="55">
        <v>0</v>
      </c>
    </row>
    <row r="144" s="3" customFormat="1" ht="24" hidden="1" customHeight="1" spans="1:27">
      <c r="A144" s="202"/>
      <c r="B144" s="27"/>
      <c r="C144" s="215"/>
      <c r="D144" s="27"/>
      <c r="E144" s="27"/>
      <c r="F144" s="27"/>
      <c r="G144" s="102"/>
      <c r="H144" s="102"/>
      <c r="I144" s="51"/>
      <c r="J144" s="52"/>
      <c r="K144" s="27"/>
      <c r="L144" s="27"/>
      <c r="M144" s="55"/>
      <c r="N144" s="125"/>
      <c r="O144" s="55">
        <v>200</v>
      </c>
      <c r="P144" s="36" t="s">
        <v>610</v>
      </c>
      <c r="Q144" s="36" t="s">
        <v>102</v>
      </c>
      <c r="R144" s="69">
        <v>44708</v>
      </c>
      <c r="S144" s="27"/>
      <c r="T144" s="27"/>
      <c r="U144" s="27"/>
      <c r="V144" s="27"/>
      <c r="Y144" s="79"/>
      <c r="Z144" s="219"/>
      <c r="AA144" s="55"/>
    </row>
    <row r="145" s="3" customFormat="1" ht="40" hidden="1" customHeight="1" spans="1:27">
      <c r="A145" s="202"/>
      <c r="B145" s="19">
        <v>79</v>
      </c>
      <c r="C145" s="103" t="s">
        <v>611</v>
      </c>
      <c r="D145" s="19">
        <v>79</v>
      </c>
      <c r="E145" s="19"/>
      <c r="F145" s="19">
        <v>4</v>
      </c>
      <c r="G145" s="102">
        <v>272</v>
      </c>
      <c r="H145" s="102">
        <v>136</v>
      </c>
      <c r="I145" s="42" t="s">
        <v>331</v>
      </c>
      <c r="J145" s="69">
        <v>45016</v>
      </c>
      <c r="K145" s="36" t="s">
        <v>612</v>
      </c>
      <c r="L145" s="36" t="s">
        <v>613</v>
      </c>
      <c r="M145" s="55">
        <v>272</v>
      </c>
      <c r="N145" s="125">
        <v>44995</v>
      </c>
      <c r="O145" s="55">
        <v>136</v>
      </c>
      <c r="P145" s="36" t="s">
        <v>334</v>
      </c>
      <c r="Q145" s="27" t="s">
        <v>96</v>
      </c>
      <c r="R145" s="69">
        <v>44680</v>
      </c>
      <c r="S145" s="19" t="s">
        <v>614</v>
      </c>
      <c r="T145" s="43">
        <v>44650</v>
      </c>
      <c r="U145" s="19" t="s">
        <v>98</v>
      </c>
      <c r="V145" s="19" t="s">
        <v>336</v>
      </c>
      <c r="Y145" s="79"/>
      <c r="Z145" s="219"/>
      <c r="AA145" s="55">
        <v>272</v>
      </c>
    </row>
    <row r="146" s="3" customFormat="1" ht="24" hidden="1" customHeight="1" spans="1:27">
      <c r="A146" s="202"/>
      <c r="B146" s="19">
        <v>80</v>
      </c>
      <c r="C146" s="103" t="s">
        <v>615</v>
      </c>
      <c r="D146" s="19">
        <v>80</v>
      </c>
      <c r="E146" s="19"/>
      <c r="F146" s="19">
        <v>6</v>
      </c>
      <c r="G146" s="102">
        <v>480</v>
      </c>
      <c r="H146" s="102">
        <v>240</v>
      </c>
      <c r="I146" s="42" t="s">
        <v>331</v>
      </c>
      <c r="J146" s="43">
        <v>45016</v>
      </c>
      <c r="K146" s="19" t="s">
        <v>612</v>
      </c>
      <c r="L146" s="19" t="s">
        <v>616</v>
      </c>
      <c r="M146" s="55">
        <v>240</v>
      </c>
      <c r="N146" s="125">
        <v>45000</v>
      </c>
      <c r="O146" s="55">
        <v>40</v>
      </c>
      <c r="P146" s="36" t="s">
        <v>334</v>
      </c>
      <c r="Q146" s="27" t="s">
        <v>96</v>
      </c>
      <c r="R146" s="69">
        <v>44680</v>
      </c>
      <c r="S146" s="19" t="s">
        <v>617</v>
      </c>
      <c r="T146" s="43">
        <v>44644</v>
      </c>
      <c r="U146" s="19" t="s">
        <v>98</v>
      </c>
      <c r="V146" s="19" t="s">
        <v>336</v>
      </c>
      <c r="Y146" s="79"/>
      <c r="Z146" s="219"/>
      <c r="AA146" s="55">
        <v>240</v>
      </c>
    </row>
    <row r="147" s="3" customFormat="1" ht="24" hidden="1" customHeight="1" spans="1:27">
      <c r="A147" s="202"/>
      <c r="B147" s="27"/>
      <c r="C147" s="215"/>
      <c r="D147" s="27"/>
      <c r="E147" s="27"/>
      <c r="F147" s="27"/>
      <c r="G147" s="102"/>
      <c r="H147" s="102"/>
      <c r="I147" s="51"/>
      <c r="J147" s="52"/>
      <c r="K147" s="27"/>
      <c r="L147" s="27"/>
      <c r="M147" s="55"/>
      <c r="N147" s="125"/>
      <c r="O147" s="55">
        <v>200</v>
      </c>
      <c r="P147" s="36" t="s">
        <v>610</v>
      </c>
      <c r="Q147" s="36" t="s">
        <v>102</v>
      </c>
      <c r="R147" s="69">
        <v>44708</v>
      </c>
      <c r="S147" s="27"/>
      <c r="T147" s="27"/>
      <c r="U147" s="27"/>
      <c r="V147" s="27"/>
      <c r="Y147" s="79"/>
      <c r="Z147" s="219"/>
      <c r="AA147" s="55"/>
    </row>
    <row r="148" s="3" customFormat="1" ht="24" hidden="1" customHeight="1" spans="1:27">
      <c r="A148" s="202"/>
      <c r="B148" s="23">
        <v>81</v>
      </c>
      <c r="C148" s="223" t="s">
        <v>618</v>
      </c>
      <c r="D148" s="23">
        <v>81</v>
      </c>
      <c r="E148" s="23"/>
      <c r="F148" s="23">
        <v>3</v>
      </c>
      <c r="G148" s="102">
        <v>7.35</v>
      </c>
      <c r="H148" s="102">
        <v>7.35</v>
      </c>
      <c r="I148" s="48" t="s">
        <v>619</v>
      </c>
      <c r="J148" s="43">
        <v>45008</v>
      </c>
      <c r="K148" s="19" t="s">
        <v>620</v>
      </c>
      <c r="L148" s="326" t="s">
        <v>621</v>
      </c>
      <c r="M148" s="55">
        <v>7.35</v>
      </c>
      <c r="N148" s="125">
        <v>44763</v>
      </c>
      <c r="O148" s="55">
        <v>3.675</v>
      </c>
      <c r="P148" s="36" t="s">
        <v>622</v>
      </c>
      <c r="Q148" s="36" t="s">
        <v>96</v>
      </c>
      <c r="R148" s="69">
        <v>44756</v>
      </c>
      <c r="S148" s="23" t="s">
        <v>623</v>
      </c>
      <c r="T148" s="49">
        <v>44691</v>
      </c>
      <c r="U148" s="23" t="s">
        <v>98</v>
      </c>
      <c r="V148" s="23" t="s">
        <v>99</v>
      </c>
      <c r="Y148" s="79"/>
      <c r="Z148" s="219"/>
      <c r="AA148" s="55">
        <v>7.35</v>
      </c>
    </row>
    <row r="149" s="3" customFormat="1" ht="24" hidden="1" customHeight="1" spans="1:27">
      <c r="A149" s="202"/>
      <c r="B149" s="27"/>
      <c r="C149" s="215"/>
      <c r="D149" s="27"/>
      <c r="E149" s="27"/>
      <c r="F149" s="27"/>
      <c r="G149" s="102"/>
      <c r="H149" s="102"/>
      <c r="I149" s="51"/>
      <c r="J149" s="27"/>
      <c r="K149" s="27"/>
      <c r="L149" s="27"/>
      <c r="M149" s="55"/>
      <c r="N149" s="125"/>
      <c r="O149" s="55">
        <v>3.675</v>
      </c>
      <c r="P149" s="36" t="s">
        <v>561</v>
      </c>
      <c r="Q149" s="36" t="s">
        <v>96</v>
      </c>
      <c r="R149" s="69">
        <v>44874</v>
      </c>
      <c r="S149" s="27"/>
      <c r="T149" s="27"/>
      <c r="U149" s="27"/>
      <c r="V149" s="27"/>
      <c r="Y149" s="79"/>
      <c r="Z149" s="219"/>
      <c r="AA149" s="55"/>
    </row>
    <row r="150" s="3" customFormat="1" ht="35" hidden="1" customHeight="1" spans="1:27">
      <c r="A150" s="202"/>
      <c r="B150" s="36">
        <v>82</v>
      </c>
      <c r="C150" s="37" t="s">
        <v>624</v>
      </c>
      <c r="D150" s="36">
        <v>82</v>
      </c>
      <c r="E150" s="36"/>
      <c r="F150" s="36">
        <v>1</v>
      </c>
      <c r="G150" s="102">
        <v>3.5</v>
      </c>
      <c r="H150" s="102">
        <v>3.5</v>
      </c>
      <c r="I150" s="66" t="s">
        <v>625</v>
      </c>
      <c r="J150" s="36"/>
      <c r="K150" s="36"/>
      <c r="L150" s="36"/>
      <c r="M150" s="55">
        <v>0</v>
      </c>
      <c r="N150" s="125"/>
      <c r="O150" s="55">
        <v>3.5</v>
      </c>
      <c r="P150" s="36" t="s">
        <v>626</v>
      </c>
      <c r="Q150" s="36" t="s">
        <v>96</v>
      </c>
      <c r="R150" s="69">
        <v>44891</v>
      </c>
      <c r="S150" s="36" t="s">
        <v>627</v>
      </c>
      <c r="T150" s="69">
        <v>44697</v>
      </c>
      <c r="U150" s="36" t="s">
        <v>98</v>
      </c>
      <c r="V150" s="36" t="s">
        <v>99</v>
      </c>
      <c r="Y150" s="79"/>
      <c r="Z150" s="219"/>
      <c r="AA150" s="55">
        <v>0</v>
      </c>
    </row>
    <row r="151" s="3" customFormat="1" ht="24" hidden="1" customHeight="1" spans="1:27">
      <c r="A151" s="202"/>
      <c r="B151" s="19">
        <v>83</v>
      </c>
      <c r="C151" s="103" t="s">
        <v>628</v>
      </c>
      <c r="D151" s="19">
        <v>83</v>
      </c>
      <c r="E151" s="19"/>
      <c r="F151" s="19">
        <v>1</v>
      </c>
      <c r="G151" s="102">
        <v>6.28</v>
      </c>
      <c r="H151" s="102">
        <v>6.28</v>
      </c>
      <c r="I151" s="42" t="s">
        <v>629</v>
      </c>
      <c r="J151" s="19"/>
      <c r="K151" s="19"/>
      <c r="L151" s="19"/>
      <c r="M151" s="55">
        <v>0</v>
      </c>
      <c r="N151" s="125"/>
      <c r="O151" s="55">
        <v>4.396</v>
      </c>
      <c r="P151" s="36" t="s">
        <v>630</v>
      </c>
      <c r="Q151" s="36" t="s">
        <v>96</v>
      </c>
      <c r="R151" s="69">
        <v>44727</v>
      </c>
      <c r="S151" s="19" t="s">
        <v>631</v>
      </c>
      <c r="T151" s="43">
        <v>44698</v>
      </c>
      <c r="U151" s="19" t="s">
        <v>98</v>
      </c>
      <c r="V151" s="19" t="s">
        <v>99</v>
      </c>
      <c r="Y151" s="79"/>
      <c r="Z151" s="219"/>
      <c r="AA151" s="55">
        <v>0</v>
      </c>
    </row>
    <row r="152" s="3" customFormat="1" ht="24" hidden="1" customHeight="1" spans="1:27">
      <c r="A152" s="202"/>
      <c r="B152" s="27"/>
      <c r="C152" s="215"/>
      <c r="D152" s="27"/>
      <c r="E152" s="27"/>
      <c r="F152" s="27"/>
      <c r="G152" s="102"/>
      <c r="H152" s="102"/>
      <c r="I152" s="51"/>
      <c r="J152" s="27"/>
      <c r="K152" s="27"/>
      <c r="L152" s="27"/>
      <c r="M152" s="55"/>
      <c r="N152" s="125"/>
      <c r="O152" s="55">
        <v>1.884</v>
      </c>
      <c r="P152" s="36" t="s">
        <v>632</v>
      </c>
      <c r="Q152" s="36" t="s">
        <v>96</v>
      </c>
      <c r="R152" s="69">
        <v>44874</v>
      </c>
      <c r="S152" s="27"/>
      <c r="T152" s="27"/>
      <c r="U152" s="27"/>
      <c r="V152" s="27"/>
      <c r="Y152" s="79"/>
      <c r="Z152" s="219"/>
      <c r="AA152" s="55"/>
    </row>
    <row r="153" s="3" customFormat="1" ht="33" hidden="1" customHeight="1" spans="1:27">
      <c r="A153" s="202"/>
      <c r="B153" s="36">
        <v>84</v>
      </c>
      <c r="C153" s="37" t="s">
        <v>633</v>
      </c>
      <c r="D153" s="36">
        <v>84</v>
      </c>
      <c r="E153" s="36"/>
      <c r="F153" s="36">
        <v>2</v>
      </c>
      <c r="G153" s="102">
        <v>1.8</v>
      </c>
      <c r="H153" s="102">
        <v>1.62</v>
      </c>
      <c r="I153" s="66" t="s">
        <v>634</v>
      </c>
      <c r="J153" s="69">
        <v>45008</v>
      </c>
      <c r="K153" s="36" t="s">
        <v>635</v>
      </c>
      <c r="L153" s="36">
        <v>20898345</v>
      </c>
      <c r="M153" s="55">
        <v>1.8</v>
      </c>
      <c r="N153" s="125">
        <v>44843</v>
      </c>
      <c r="O153" s="55">
        <v>1.62</v>
      </c>
      <c r="P153" s="36" t="s">
        <v>636</v>
      </c>
      <c r="Q153" s="36" t="s">
        <v>96</v>
      </c>
      <c r="R153" s="69">
        <v>44900</v>
      </c>
      <c r="S153" s="36" t="s">
        <v>637</v>
      </c>
      <c r="T153" s="69">
        <v>44698</v>
      </c>
      <c r="U153" s="36" t="s">
        <v>98</v>
      </c>
      <c r="V153" s="36" t="s">
        <v>99</v>
      </c>
      <c r="Y153" s="79"/>
      <c r="Z153" s="219"/>
      <c r="AA153" s="55">
        <v>1.8</v>
      </c>
    </row>
    <row r="154" s="3" customFormat="1" ht="24" hidden="1" customHeight="1" spans="1:27">
      <c r="A154" s="202"/>
      <c r="B154" s="19">
        <v>85</v>
      </c>
      <c r="C154" s="103" t="s">
        <v>638</v>
      </c>
      <c r="D154" s="19">
        <v>85</v>
      </c>
      <c r="E154" s="19"/>
      <c r="F154" s="19">
        <v>3</v>
      </c>
      <c r="G154" s="102">
        <v>3.688</v>
      </c>
      <c r="H154" s="102">
        <v>3.688</v>
      </c>
      <c r="I154" s="42" t="s">
        <v>439</v>
      </c>
      <c r="J154" s="43">
        <v>45008</v>
      </c>
      <c r="K154" s="19" t="s">
        <v>639</v>
      </c>
      <c r="L154" s="19">
        <v>28298218</v>
      </c>
      <c r="M154" s="55">
        <v>3.688</v>
      </c>
      <c r="N154" s="125">
        <v>44747</v>
      </c>
      <c r="O154" s="55">
        <v>1.844</v>
      </c>
      <c r="P154" s="36" t="s">
        <v>640</v>
      </c>
      <c r="Q154" s="36" t="s">
        <v>96</v>
      </c>
      <c r="R154" s="69">
        <v>44825</v>
      </c>
      <c r="S154" s="19" t="s">
        <v>641</v>
      </c>
      <c r="T154" s="43">
        <v>44698</v>
      </c>
      <c r="U154" s="19" t="s">
        <v>98</v>
      </c>
      <c r="V154" s="19" t="s">
        <v>99</v>
      </c>
      <c r="Y154" s="79"/>
      <c r="Z154" s="219"/>
      <c r="AA154" s="55">
        <v>3.688</v>
      </c>
    </row>
    <row r="155" s="3" customFormat="1" ht="24" hidden="1" customHeight="1" spans="1:27">
      <c r="A155" s="202"/>
      <c r="B155" s="27"/>
      <c r="C155" s="215"/>
      <c r="D155" s="27"/>
      <c r="E155" s="27"/>
      <c r="F155" s="27"/>
      <c r="G155" s="102"/>
      <c r="H155" s="102"/>
      <c r="I155" s="51"/>
      <c r="J155" s="52"/>
      <c r="K155" s="27"/>
      <c r="L155" s="27"/>
      <c r="M155" s="55"/>
      <c r="N155" s="125"/>
      <c r="O155" s="55">
        <v>1.844</v>
      </c>
      <c r="P155" s="36" t="s">
        <v>210</v>
      </c>
      <c r="Q155" s="36" t="s">
        <v>96</v>
      </c>
      <c r="R155" s="69">
        <v>44873</v>
      </c>
      <c r="S155" s="27"/>
      <c r="T155" s="27"/>
      <c r="U155" s="27"/>
      <c r="V155" s="27"/>
      <c r="Y155" s="79"/>
      <c r="Z155" s="219"/>
      <c r="AA155" s="55"/>
    </row>
    <row r="156" s="3" customFormat="1" ht="33" hidden="1" customHeight="1" spans="1:27">
      <c r="A156" s="202"/>
      <c r="B156" s="36">
        <v>86</v>
      </c>
      <c r="C156" s="37" t="s">
        <v>642</v>
      </c>
      <c r="D156" s="36">
        <v>86</v>
      </c>
      <c r="E156" s="36"/>
      <c r="F156" s="36">
        <v>2</v>
      </c>
      <c r="G156" s="102">
        <v>17.9</v>
      </c>
      <c r="H156" s="102">
        <v>16.11</v>
      </c>
      <c r="I156" s="66" t="s">
        <v>643</v>
      </c>
      <c r="J156" s="69">
        <v>45016</v>
      </c>
      <c r="K156" s="36" t="s">
        <v>644</v>
      </c>
      <c r="L156" s="36" t="s">
        <v>645</v>
      </c>
      <c r="M156" s="55">
        <v>17.9</v>
      </c>
      <c r="N156" s="125">
        <v>44931</v>
      </c>
      <c r="O156" s="55">
        <v>16.11</v>
      </c>
      <c r="P156" s="36" t="s">
        <v>561</v>
      </c>
      <c r="Q156" s="36" t="s">
        <v>96</v>
      </c>
      <c r="R156" s="69">
        <v>44727</v>
      </c>
      <c r="S156" s="36" t="s">
        <v>646</v>
      </c>
      <c r="T156" s="69">
        <v>44690</v>
      </c>
      <c r="U156" s="36" t="s">
        <v>98</v>
      </c>
      <c r="V156" s="36" t="s">
        <v>99</v>
      </c>
      <c r="Y156" s="79"/>
      <c r="Z156" s="219"/>
      <c r="AA156" s="55">
        <v>17.9</v>
      </c>
    </row>
    <row r="157" s="3" customFormat="1" ht="37" hidden="1" customHeight="1" spans="1:27">
      <c r="A157" s="202"/>
      <c r="B157" s="36">
        <v>87</v>
      </c>
      <c r="C157" s="37" t="s">
        <v>647</v>
      </c>
      <c r="D157" s="36">
        <v>87</v>
      </c>
      <c r="E157" s="36"/>
      <c r="F157" s="36">
        <v>2</v>
      </c>
      <c r="G157" s="102">
        <v>203.48312</v>
      </c>
      <c r="H157" s="102">
        <v>189.352656</v>
      </c>
      <c r="I157" s="66" t="s">
        <v>648</v>
      </c>
      <c r="J157" s="36"/>
      <c r="K157" s="36"/>
      <c r="L157" s="36"/>
      <c r="M157" s="55">
        <v>0</v>
      </c>
      <c r="N157" s="125"/>
      <c r="O157" s="55">
        <v>189.3526</v>
      </c>
      <c r="P157" s="36" t="s">
        <v>649</v>
      </c>
      <c r="Q157" s="36" t="s">
        <v>96</v>
      </c>
      <c r="R157" s="69">
        <v>44845</v>
      </c>
      <c r="S157" s="36" t="s">
        <v>650</v>
      </c>
      <c r="T157" s="69">
        <v>44666</v>
      </c>
      <c r="U157" s="36" t="s">
        <v>98</v>
      </c>
      <c r="V157" s="36" t="s">
        <v>99</v>
      </c>
      <c r="Y157" s="79"/>
      <c r="Z157" s="219"/>
      <c r="AA157" s="55">
        <v>0</v>
      </c>
    </row>
    <row r="158" s="3" customFormat="1" ht="35" hidden="1" customHeight="1" spans="1:27">
      <c r="A158" s="202"/>
      <c r="B158" s="36">
        <v>88</v>
      </c>
      <c r="C158" s="37" t="s">
        <v>651</v>
      </c>
      <c r="D158" s="36">
        <v>88</v>
      </c>
      <c r="E158" s="36"/>
      <c r="F158" s="36">
        <v>10</v>
      </c>
      <c r="G158" s="102">
        <v>3.201</v>
      </c>
      <c r="H158" s="102">
        <v>3.201</v>
      </c>
      <c r="I158" s="66" t="s">
        <v>652</v>
      </c>
      <c r="J158" s="69">
        <v>44925</v>
      </c>
      <c r="K158" s="36" t="s">
        <v>653</v>
      </c>
      <c r="L158" s="36">
        <v>15208338</v>
      </c>
      <c r="M158" s="55">
        <v>3.201</v>
      </c>
      <c r="N158" s="125">
        <v>44777</v>
      </c>
      <c r="O158" s="55">
        <v>3.2</v>
      </c>
      <c r="P158" s="36" t="s">
        <v>654</v>
      </c>
      <c r="Q158" s="36" t="s">
        <v>96</v>
      </c>
      <c r="R158" s="69">
        <v>44874</v>
      </c>
      <c r="S158" s="36" t="s">
        <v>655</v>
      </c>
      <c r="T158" s="69">
        <v>44756</v>
      </c>
      <c r="U158" s="36" t="s">
        <v>98</v>
      </c>
      <c r="V158" s="36" t="s">
        <v>99</v>
      </c>
      <c r="Y158" s="79"/>
      <c r="Z158" s="219"/>
      <c r="AA158" s="55">
        <v>3.201</v>
      </c>
    </row>
    <row r="159" s="3" customFormat="1" ht="34" hidden="1" customHeight="1" spans="1:27">
      <c r="A159" s="202"/>
      <c r="B159" s="36">
        <v>89</v>
      </c>
      <c r="C159" s="37" t="s">
        <v>656</v>
      </c>
      <c r="D159" s="36">
        <v>89</v>
      </c>
      <c r="E159" s="36"/>
      <c r="F159" s="36">
        <v>3</v>
      </c>
      <c r="G159" s="102">
        <v>33.36</v>
      </c>
      <c r="H159" s="102">
        <v>0</v>
      </c>
      <c r="I159" s="66" t="s">
        <v>331</v>
      </c>
      <c r="J159" s="69">
        <v>45016</v>
      </c>
      <c r="K159" s="36" t="s">
        <v>612</v>
      </c>
      <c r="L159" s="327" t="s">
        <v>657</v>
      </c>
      <c r="M159" s="55">
        <v>33.36</v>
      </c>
      <c r="N159" s="125">
        <v>44994</v>
      </c>
      <c r="O159" s="55"/>
      <c r="P159" s="36"/>
      <c r="Q159" s="36"/>
      <c r="R159" s="36"/>
      <c r="S159" s="36" t="s">
        <v>658</v>
      </c>
      <c r="T159" s="69">
        <v>44756</v>
      </c>
      <c r="U159" s="36" t="s">
        <v>98</v>
      </c>
      <c r="V159" s="36" t="s">
        <v>336</v>
      </c>
      <c r="Y159" s="79"/>
      <c r="Z159" s="219"/>
      <c r="AA159" s="55">
        <v>33.36</v>
      </c>
    </row>
    <row r="160" s="3" customFormat="1" ht="33" hidden="1" customHeight="1" spans="1:27">
      <c r="A160" s="202"/>
      <c r="B160" s="36">
        <v>90</v>
      </c>
      <c r="C160" s="37" t="s">
        <v>659</v>
      </c>
      <c r="D160" s="36">
        <v>90</v>
      </c>
      <c r="E160" s="36"/>
      <c r="F160" s="36">
        <v>1</v>
      </c>
      <c r="G160" s="102">
        <v>0.9</v>
      </c>
      <c r="H160" s="102">
        <v>0.9</v>
      </c>
      <c r="I160" s="66" t="s">
        <v>660</v>
      </c>
      <c r="J160" s="69">
        <v>45008</v>
      </c>
      <c r="K160" s="36" t="s">
        <v>661</v>
      </c>
      <c r="L160" s="36">
        <v>13735449</v>
      </c>
      <c r="M160" s="55">
        <v>0.9</v>
      </c>
      <c r="N160" s="125">
        <v>44903</v>
      </c>
      <c r="O160" s="55">
        <v>0.9</v>
      </c>
      <c r="P160" s="36" t="s">
        <v>279</v>
      </c>
      <c r="Q160" s="36" t="s">
        <v>96</v>
      </c>
      <c r="R160" s="69">
        <v>44985</v>
      </c>
      <c r="S160" s="36" t="s">
        <v>662</v>
      </c>
      <c r="T160" s="69">
        <v>44895</v>
      </c>
      <c r="U160" s="36" t="s">
        <v>98</v>
      </c>
      <c r="V160" s="36" t="s">
        <v>99</v>
      </c>
      <c r="Y160" s="79"/>
      <c r="Z160" s="219"/>
      <c r="AA160" s="55">
        <v>0.9</v>
      </c>
    </row>
    <row r="161" s="197" customFormat="1" ht="36" customHeight="1" spans="1:27">
      <c r="A161" s="220"/>
      <c r="B161" s="79">
        <v>91</v>
      </c>
      <c r="C161" s="185" t="s">
        <v>663</v>
      </c>
      <c r="D161" s="79">
        <v>91</v>
      </c>
      <c r="E161" s="79"/>
      <c r="F161" s="79">
        <v>4</v>
      </c>
      <c r="G161" s="193">
        <v>5.76</v>
      </c>
      <c r="H161" s="193">
        <v>0</v>
      </c>
      <c r="I161" s="232" t="s">
        <v>340</v>
      </c>
      <c r="J161" s="79"/>
      <c r="K161" s="79"/>
      <c r="L161" s="79"/>
      <c r="M161" s="196">
        <v>0</v>
      </c>
      <c r="N161" s="132"/>
      <c r="O161" s="196"/>
      <c r="P161" s="79"/>
      <c r="Q161" s="79"/>
      <c r="R161" s="79"/>
      <c r="S161" s="79" t="s">
        <v>664</v>
      </c>
      <c r="T161" s="81"/>
      <c r="U161" s="79"/>
      <c r="V161" s="79"/>
      <c r="Y161" s="79" t="s">
        <v>665</v>
      </c>
      <c r="Z161" s="236"/>
      <c r="AA161" s="196">
        <v>0</v>
      </c>
    </row>
    <row r="162" s="3" customFormat="1" ht="24" customHeight="1" spans="1:27">
      <c r="A162" s="202"/>
      <c r="B162" s="19">
        <v>92</v>
      </c>
      <c r="C162" s="224" t="s">
        <v>666</v>
      </c>
      <c r="D162" s="19">
        <v>92</v>
      </c>
      <c r="E162" s="19"/>
      <c r="F162" s="19">
        <v>44</v>
      </c>
      <c r="G162" s="102">
        <v>440</v>
      </c>
      <c r="H162" s="193">
        <v>407</v>
      </c>
      <c r="I162" s="42" t="s">
        <v>667</v>
      </c>
      <c r="J162" s="43">
        <v>45008</v>
      </c>
      <c r="K162" s="19" t="s">
        <v>668</v>
      </c>
      <c r="L162" s="19" t="s">
        <v>669</v>
      </c>
      <c r="M162" s="55">
        <v>220</v>
      </c>
      <c r="N162" s="125">
        <v>44958</v>
      </c>
      <c r="O162" s="196">
        <v>220</v>
      </c>
      <c r="P162" s="36" t="s">
        <v>670</v>
      </c>
      <c r="Q162" s="36" t="s">
        <v>102</v>
      </c>
      <c r="R162" s="69">
        <v>45008</v>
      </c>
      <c r="S162" s="19" t="s">
        <v>671</v>
      </c>
      <c r="T162" s="43">
        <v>44708</v>
      </c>
      <c r="U162" s="19" t="s">
        <v>98</v>
      </c>
      <c r="V162" s="19" t="s">
        <v>99</v>
      </c>
      <c r="Y162" s="79" t="s">
        <v>672</v>
      </c>
      <c r="Z162" s="219"/>
      <c r="AA162" s="55">
        <v>220</v>
      </c>
    </row>
    <row r="163" s="3" customFormat="1" ht="24" customHeight="1" spans="1:27">
      <c r="A163" s="202"/>
      <c r="B163" s="27"/>
      <c r="C163" s="225"/>
      <c r="D163" s="27"/>
      <c r="E163" s="27"/>
      <c r="F163" s="27"/>
      <c r="G163" s="102"/>
      <c r="H163" s="193"/>
      <c r="I163" s="51"/>
      <c r="J163" s="52"/>
      <c r="K163" s="27"/>
      <c r="L163" s="27"/>
      <c r="M163" s="55"/>
      <c r="N163" s="125"/>
      <c r="O163" s="196">
        <v>200</v>
      </c>
      <c r="P163" s="36" t="s">
        <v>673</v>
      </c>
      <c r="Q163" s="36" t="s">
        <v>102</v>
      </c>
      <c r="R163" s="69">
        <v>45044</v>
      </c>
      <c r="S163" s="27"/>
      <c r="T163" s="27"/>
      <c r="U163" s="27"/>
      <c r="V163" s="27"/>
      <c r="Y163" s="79"/>
      <c r="Z163" s="219"/>
      <c r="AA163" s="55"/>
    </row>
    <row r="164" s="3" customFormat="1" ht="34" hidden="1" customHeight="1" spans="1:27">
      <c r="A164" s="202"/>
      <c r="B164" s="36">
        <v>93</v>
      </c>
      <c r="C164" s="37" t="s">
        <v>504</v>
      </c>
      <c r="D164" s="36">
        <v>93</v>
      </c>
      <c r="E164" s="36"/>
      <c r="F164" s="36">
        <v>6</v>
      </c>
      <c r="G164" s="102">
        <v>1.59</v>
      </c>
      <c r="H164" s="102">
        <v>1.59</v>
      </c>
      <c r="I164" s="66" t="s">
        <v>674</v>
      </c>
      <c r="J164" s="69">
        <v>44925</v>
      </c>
      <c r="K164" s="36" t="s">
        <v>675</v>
      </c>
      <c r="L164" s="36">
        <v>59432059</v>
      </c>
      <c r="M164" s="55">
        <v>1.59</v>
      </c>
      <c r="N164" s="125">
        <v>44778</v>
      </c>
      <c r="O164" s="55">
        <v>1.59</v>
      </c>
      <c r="P164" s="36" t="s">
        <v>676</v>
      </c>
      <c r="Q164" s="36" t="s">
        <v>96</v>
      </c>
      <c r="R164" s="69">
        <v>44957</v>
      </c>
      <c r="S164" s="36" t="s">
        <v>677</v>
      </c>
      <c r="T164" s="69">
        <v>44726</v>
      </c>
      <c r="U164" s="36" t="s">
        <v>98</v>
      </c>
      <c r="V164" s="36" t="s">
        <v>99</v>
      </c>
      <c r="Y164" s="79"/>
      <c r="Z164" s="219"/>
      <c r="AA164" s="55">
        <v>1.59</v>
      </c>
    </row>
    <row r="165" s="3" customFormat="1" ht="37" hidden="1" customHeight="1" spans="1:27">
      <c r="A165" s="202"/>
      <c r="B165" s="36">
        <v>94</v>
      </c>
      <c r="C165" s="37" t="s">
        <v>504</v>
      </c>
      <c r="D165" s="36">
        <v>94</v>
      </c>
      <c r="E165" s="36"/>
      <c r="F165" s="36">
        <v>8</v>
      </c>
      <c r="G165" s="102">
        <v>1.48</v>
      </c>
      <c r="H165" s="102">
        <v>1.48</v>
      </c>
      <c r="I165" s="66" t="s">
        <v>674</v>
      </c>
      <c r="J165" s="69">
        <v>44925</v>
      </c>
      <c r="K165" s="36" t="s">
        <v>675</v>
      </c>
      <c r="L165" s="36">
        <v>21327388</v>
      </c>
      <c r="M165" s="55">
        <v>1.48</v>
      </c>
      <c r="N165" s="125">
        <v>44859</v>
      </c>
      <c r="O165" s="55">
        <v>1.48</v>
      </c>
      <c r="P165" s="36" t="s">
        <v>678</v>
      </c>
      <c r="Q165" s="36" t="s">
        <v>96</v>
      </c>
      <c r="R165" s="69">
        <v>44957</v>
      </c>
      <c r="S165" s="36" t="s">
        <v>679</v>
      </c>
      <c r="T165" s="69">
        <v>44848</v>
      </c>
      <c r="U165" s="36" t="s">
        <v>98</v>
      </c>
      <c r="V165" s="36" t="s">
        <v>99</v>
      </c>
      <c r="Y165" s="79"/>
      <c r="Z165" s="219"/>
      <c r="AA165" s="55">
        <v>1.48</v>
      </c>
    </row>
    <row r="166" s="3" customFormat="1" ht="31" hidden="1" customHeight="1" spans="1:27">
      <c r="A166" s="202"/>
      <c r="B166" s="36">
        <v>95</v>
      </c>
      <c r="C166" s="37" t="s">
        <v>432</v>
      </c>
      <c r="D166" s="36">
        <v>95</v>
      </c>
      <c r="E166" s="36"/>
      <c r="F166" s="36">
        <v>10</v>
      </c>
      <c r="G166" s="102">
        <v>7.6</v>
      </c>
      <c r="H166" s="102">
        <v>0</v>
      </c>
      <c r="I166" s="66" t="s">
        <v>680</v>
      </c>
      <c r="J166" s="69">
        <v>45016</v>
      </c>
      <c r="K166" s="36" t="s">
        <v>681</v>
      </c>
      <c r="L166" s="327" t="s">
        <v>682</v>
      </c>
      <c r="M166" s="55">
        <v>7.6</v>
      </c>
      <c r="N166" s="125">
        <v>44970</v>
      </c>
      <c r="O166" s="55"/>
      <c r="P166" s="36"/>
      <c r="Q166" s="36"/>
      <c r="R166" s="36"/>
      <c r="S166" s="36" t="s">
        <v>683</v>
      </c>
      <c r="T166" s="69">
        <v>44880</v>
      </c>
      <c r="U166" s="36" t="s">
        <v>98</v>
      </c>
      <c r="V166" s="36" t="s">
        <v>99</v>
      </c>
      <c r="Y166" s="79"/>
      <c r="Z166" s="219"/>
      <c r="AA166" s="55">
        <v>7.6</v>
      </c>
    </row>
    <row r="167" s="3" customFormat="1" ht="24" hidden="1" customHeight="1" spans="1:27">
      <c r="A167" s="202"/>
      <c r="B167" s="19">
        <v>96</v>
      </c>
      <c r="C167" s="103" t="s">
        <v>684</v>
      </c>
      <c r="D167" s="19">
        <v>96</v>
      </c>
      <c r="E167" s="19"/>
      <c r="F167" s="19">
        <v>7</v>
      </c>
      <c r="G167" s="102">
        <v>308</v>
      </c>
      <c r="H167" s="102">
        <v>154</v>
      </c>
      <c r="I167" s="42" t="s">
        <v>667</v>
      </c>
      <c r="J167" s="19"/>
      <c r="K167" s="19"/>
      <c r="L167" s="19"/>
      <c r="M167" s="55">
        <v>0</v>
      </c>
      <c r="N167" s="125"/>
      <c r="O167" s="55">
        <v>4</v>
      </c>
      <c r="P167" s="36" t="s">
        <v>685</v>
      </c>
      <c r="Q167" s="36" t="s">
        <v>96</v>
      </c>
      <c r="R167" s="69">
        <v>44957</v>
      </c>
      <c r="S167" s="19" t="s">
        <v>686</v>
      </c>
      <c r="T167" s="43">
        <v>44650</v>
      </c>
      <c r="U167" s="19" t="s">
        <v>98</v>
      </c>
      <c r="V167" s="19" t="s">
        <v>99</v>
      </c>
      <c r="Y167" s="79"/>
      <c r="Z167" s="219"/>
      <c r="AA167" s="55">
        <v>0</v>
      </c>
    </row>
    <row r="168" s="3" customFormat="1" ht="24" hidden="1" customHeight="1" spans="1:27">
      <c r="A168" s="202"/>
      <c r="B168" s="27"/>
      <c r="C168" s="215"/>
      <c r="D168" s="27"/>
      <c r="E168" s="27"/>
      <c r="F168" s="27"/>
      <c r="G168" s="102"/>
      <c r="H168" s="102"/>
      <c r="I168" s="51"/>
      <c r="J168" s="27"/>
      <c r="K168" s="27"/>
      <c r="L168" s="27"/>
      <c r="M168" s="55"/>
      <c r="N168" s="125"/>
      <c r="O168" s="55">
        <v>150</v>
      </c>
      <c r="P168" s="36" t="s">
        <v>687</v>
      </c>
      <c r="Q168" s="36" t="s">
        <v>102</v>
      </c>
      <c r="R168" s="69">
        <v>44957</v>
      </c>
      <c r="S168" s="27"/>
      <c r="T168" s="27"/>
      <c r="U168" s="27"/>
      <c r="V168" s="27"/>
      <c r="Y168" s="79"/>
      <c r="Z168" s="219"/>
      <c r="AA168" s="55"/>
    </row>
    <row r="169" s="3" customFormat="1" ht="34" hidden="1" customHeight="1" spans="1:27">
      <c r="A169" s="202"/>
      <c r="B169" s="36">
        <v>97</v>
      </c>
      <c r="C169" s="37" t="s">
        <v>688</v>
      </c>
      <c r="D169" s="36">
        <v>97</v>
      </c>
      <c r="E169" s="36"/>
      <c r="F169" s="36">
        <v>1</v>
      </c>
      <c r="G169" s="102">
        <v>3.09</v>
      </c>
      <c r="H169" s="102">
        <v>3.09</v>
      </c>
      <c r="I169" s="66" t="s">
        <v>689</v>
      </c>
      <c r="J169" s="69">
        <v>44865</v>
      </c>
      <c r="K169" s="36" t="s">
        <v>639</v>
      </c>
      <c r="L169" s="327" t="s">
        <v>690</v>
      </c>
      <c r="M169" s="55">
        <v>3.09</v>
      </c>
      <c r="N169" s="125">
        <v>44787</v>
      </c>
      <c r="O169" s="55">
        <v>3.09</v>
      </c>
      <c r="P169" s="36" t="s">
        <v>691</v>
      </c>
      <c r="Q169" s="36" t="s">
        <v>96</v>
      </c>
      <c r="R169" s="69">
        <v>44957</v>
      </c>
      <c r="S169" s="36" t="s">
        <v>692</v>
      </c>
      <c r="T169" s="69">
        <v>44651</v>
      </c>
      <c r="U169" s="36" t="s">
        <v>98</v>
      </c>
      <c r="V169" s="36" t="s">
        <v>99</v>
      </c>
      <c r="Y169" s="79"/>
      <c r="Z169" s="219"/>
      <c r="AA169" s="55">
        <v>3.09</v>
      </c>
    </row>
    <row r="170" s="197" customFormat="1" ht="37" customHeight="1" spans="1:28">
      <c r="A170" s="220"/>
      <c r="B170" s="79">
        <v>98</v>
      </c>
      <c r="C170" s="185" t="s">
        <v>693</v>
      </c>
      <c r="D170" s="79">
        <v>98</v>
      </c>
      <c r="E170" s="79"/>
      <c r="F170" s="79">
        <v>12</v>
      </c>
      <c r="G170" s="193">
        <v>16.98</v>
      </c>
      <c r="H170" s="193">
        <v>15.282</v>
      </c>
      <c r="I170" s="232" t="s">
        <v>694</v>
      </c>
      <c r="J170" s="79"/>
      <c r="K170" s="79"/>
      <c r="L170" s="79"/>
      <c r="M170" s="196">
        <v>0</v>
      </c>
      <c r="N170" s="132"/>
      <c r="O170" s="196">
        <v>15.28</v>
      </c>
      <c r="P170" s="79" t="s">
        <v>695</v>
      </c>
      <c r="Q170" s="79" t="s">
        <v>96</v>
      </c>
      <c r="R170" s="81">
        <v>44957</v>
      </c>
      <c r="S170" s="79" t="s">
        <v>696</v>
      </c>
      <c r="T170" s="81">
        <v>44734</v>
      </c>
      <c r="U170" s="79" t="s">
        <v>98</v>
      </c>
      <c r="V170" s="79" t="s">
        <v>99</v>
      </c>
      <c r="Y170" s="79" t="s">
        <v>665</v>
      </c>
      <c r="Z170" s="236"/>
      <c r="AA170" s="196">
        <v>0</v>
      </c>
      <c r="AB170" s="197" t="s">
        <v>697</v>
      </c>
    </row>
    <row r="171" s="197" customFormat="1" ht="37" customHeight="1" spans="1:27">
      <c r="A171" s="220"/>
      <c r="B171" s="79">
        <v>99</v>
      </c>
      <c r="C171" s="185" t="s">
        <v>698</v>
      </c>
      <c r="D171" s="79">
        <v>99</v>
      </c>
      <c r="E171" s="79"/>
      <c r="F171" s="79">
        <v>1</v>
      </c>
      <c r="G171" s="193">
        <v>4.3</v>
      </c>
      <c r="H171" s="193">
        <v>0</v>
      </c>
      <c r="I171" s="232" t="s">
        <v>699</v>
      </c>
      <c r="J171" s="79"/>
      <c r="K171" s="79"/>
      <c r="L171" s="79"/>
      <c r="M171" s="196">
        <v>0</v>
      </c>
      <c r="N171" s="132"/>
      <c r="O171" s="196"/>
      <c r="P171" s="79"/>
      <c r="Q171" s="79"/>
      <c r="R171" s="79"/>
      <c r="S171" s="79" t="s">
        <v>700</v>
      </c>
      <c r="T171" s="79"/>
      <c r="U171" s="79"/>
      <c r="V171" s="79"/>
      <c r="Y171" s="79" t="s">
        <v>665</v>
      </c>
      <c r="Z171" s="236"/>
      <c r="AA171" s="196">
        <v>0</v>
      </c>
    </row>
    <row r="172" s="197" customFormat="1" ht="37" customHeight="1" spans="1:27">
      <c r="A172" s="220"/>
      <c r="B172" s="79">
        <v>100</v>
      </c>
      <c r="C172" s="185" t="s">
        <v>701</v>
      </c>
      <c r="D172" s="79">
        <v>100</v>
      </c>
      <c r="E172" s="79"/>
      <c r="F172" s="79">
        <v>11</v>
      </c>
      <c r="G172" s="193">
        <v>54.78</v>
      </c>
      <c r="H172" s="193">
        <v>0</v>
      </c>
      <c r="I172" s="232" t="s">
        <v>699</v>
      </c>
      <c r="J172" s="79"/>
      <c r="K172" s="79"/>
      <c r="L172" s="79"/>
      <c r="M172" s="196">
        <v>0</v>
      </c>
      <c r="N172" s="132"/>
      <c r="O172" s="196"/>
      <c r="P172" s="79"/>
      <c r="Q172" s="79"/>
      <c r="R172" s="79"/>
      <c r="S172" s="79" t="s">
        <v>702</v>
      </c>
      <c r="T172" s="79"/>
      <c r="U172" s="79"/>
      <c r="V172" s="79"/>
      <c r="Y172" s="79" t="s">
        <v>665</v>
      </c>
      <c r="Z172" s="236"/>
      <c r="AA172" s="196">
        <v>0</v>
      </c>
    </row>
    <row r="173" s="3" customFormat="1" ht="37" hidden="1" customHeight="1" spans="1:27">
      <c r="A173" s="202"/>
      <c r="B173" s="36">
        <v>101</v>
      </c>
      <c r="C173" s="37" t="s">
        <v>703</v>
      </c>
      <c r="D173" s="36">
        <v>101</v>
      </c>
      <c r="E173" s="36"/>
      <c r="F173" s="36">
        <v>1</v>
      </c>
      <c r="G173" s="102">
        <v>0.8015</v>
      </c>
      <c r="H173" s="102">
        <v>0.8015</v>
      </c>
      <c r="I173" s="66" t="s">
        <v>439</v>
      </c>
      <c r="J173" s="195">
        <v>44925</v>
      </c>
      <c r="K173" s="36" t="s">
        <v>704</v>
      </c>
      <c r="L173" s="36">
        <v>17248400</v>
      </c>
      <c r="M173" s="55">
        <v>0.8015</v>
      </c>
      <c r="N173" s="125">
        <v>44876</v>
      </c>
      <c r="O173" s="55">
        <v>0.8</v>
      </c>
      <c r="P173" s="36" t="s">
        <v>639</v>
      </c>
      <c r="Q173" s="36" t="s">
        <v>96</v>
      </c>
      <c r="R173" s="69">
        <v>44985</v>
      </c>
      <c r="S173" s="36" t="s">
        <v>705</v>
      </c>
      <c r="T173" s="69">
        <v>44849</v>
      </c>
      <c r="U173" s="36"/>
      <c r="V173" s="36"/>
      <c r="Y173" s="79"/>
      <c r="Z173" s="219"/>
      <c r="AA173" s="55">
        <v>0.8015</v>
      </c>
    </row>
    <row r="174" s="3" customFormat="1" ht="24" hidden="1" customHeight="1" spans="1:27">
      <c r="A174" s="202"/>
      <c r="B174" s="19">
        <v>102</v>
      </c>
      <c r="C174" s="103" t="s">
        <v>706</v>
      </c>
      <c r="D174" s="19">
        <v>102</v>
      </c>
      <c r="E174" s="19"/>
      <c r="F174" s="19">
        <v>4</v>
      </c>
      <c r="G174" s="102">
        <v>51</v>
      </c>
      <c r="H174" s="102">
        <v>40.3</v>
      </c>
      <c r="I174" s="42" t="s">
        <v>707</v>
      </c>
      <c r="J174" s="36"/>
      <c r="K174" s="36"/>
      <c r="L174" s="36"/>
      <c r="M174" s="55"/>
      <c r="N174" s="125"/>
      <c r="O174" s="55">
        <v>15.3</v>
      </c>
      <c r="P174" s="36" t="s">
        <v>708</v>
      </c>
      <c r="Q174" s="36" t="s">
        <v>96</v>
      </c>
      <c r="R174" s="69">
        <v>44693</v>
      </c>
      <c r="S174" s="19" t="s">
        <v>709</v>
      </c>
      <c r="T174" s="43">
        <v>44651</v>
      </c>
      <c r="U174" s="19" t="s">
        <v>98</v>
      </c>
      <c r="V174" s="19" t="s">
        <v>99</v>
      </c>
      <c r="Y174" s="79"/>
      <c r="Z174" s="219"/>
      <c r="AA174" s="55"/>
    </row>
    <row r="175" s="3" customFormat="1" ht="24" hidden="1" customHeight="1" spans="1:27">
      <c r="A175" s="202"/>
      <c r="B175" s="27"/>
      <c r="C175" s="215"/>
      <c r="D175" s="27"/>
      <c r="E175" s="27"/>
      <c r="F175" s="27"/>
      <c r="G175" s="102"/>
      <c r="H175" s="102"/>
      <c r="I175" s="51"/>
      <c r="J175" s="36"/>
      <c r="K175" s="36"/>
      <c r="L175" s="36"/>
      <c r="M175" s="55">
        <v>0</v>
      </c>
      <c r="N175" s="125"/>
      <c r="O175" s="55">
        <v>25</v>
      </c>
      <c r="P175" s="36" t="s">
        <v>710</v>
      </c>
      <c r="Q175" s="36" t="s">
        <v>102</v>
      </c>
      <c r="R175" s="69">
        <v>44957</v>
      </c>
      <c r="S175" s="27"/>
      <c r="T175" s="27"/>
      <c r="U175" s="27"/>
      <c r="V175" s="27"/>
      <c r="Y175" s="79"/>
      <c r="Z175" s="219"/>
      <c r="AA175" s="55">
        <v>0</v>
      </c>
    </row>
    <row r="176" s="3" customFormat="1" ht="24" hidden="1" customHeight="1" spans="1:27">
      <c r="A176" s="202"/>
      <c r="B176" s="23">
        <v>103</v>
      </c>
      <c r="C176" s="223" t="s">
        <v>711</v>
      </c>
      <c r="D176" s="23">
        <v>103</v>
      </c>
      <c r="E176" s="23"/>
      <c r="F176" s="23">
        <v>4</v>
      </c>
      <c r="G176" s="102">
        <v>51.6</v>
      </c>
      <c r="H176" s="102">
        <v>40.48</v>
      </c>
      <c r="I176" s="48" t="s">
        <v>712</v>
      </c>
      <c r="J176" s="19"/>
      <c r="K176" s="19"/>
      <c r="L176" s="19"/>
      <c r="M176" s="55">
        <v>0</v>
      </c>
      <c r="N176" s="125"/>
      <c r="O176" s="55">
        <v>15.48</v>
      </c>
      <c r="P176" s="36" t="s">
        <v>713</v>
      </c>
      <c r="Q176" s="36" t="s">
        <v>96</v>
      </c>
      <c r="R176" s="69">
        <v>44691</v>
      </c>
      <c r="S176" s="23" t="s">
        <v>714</v>
      </c>
      <c r="T176" s="49">
        <v>44651</v>
      </c>
      <c r="U176" s="23" t="s">
        <v>98</v>
      </c>
      <c r="V176" s="23" t="s">
        <v>99</v>
      </c>
      <c r="Y176" s="79"/>
      <c r="Z176" s="219"/>
      <c r="AA176" s="55">
        <v>0</v>
      </c>
    </row>
    <row r="177" s="3" customFormat="1" ht="24" hidden="1" customHeight="1" spans="1:27">
      <c r="A177" s="202"/>
      <c r="B177" s="27"/>
      <c r="C177" s="215"/>
      <c r="D177" s="27"/>
      <c r="E177" s="27"/>
      <c r="F177" s="27"/>
      <c r="G177" s="102"/>
      <c r="H177" s="102"/>
      <c r="I177" s="51"/>
      <c r="J177" s="27"/>
      <c r="K177" s="27"/>
      <c r="L177" s="27"/>
      <c r="M177" s="55"/>
      <c r="N177" s="125"/>
      <c r="O177" s="55">
        <v>25</v>
      </c>
      <c r="P177" s="36" t="s">
        <v>715</v>
      </c>
      <c r="Q177" s="36" t="s">
        <v>102</v>
      </c>
      <c r="R177" s="69">
        <v>44957</v>
      </c>
      <c r="S177" s="27"/>
      <c r="T177" s="27"/>
      <c r="U177" s="27"/>
      <c r="V177" s="27"/>
      <c r="Y177" s="79"/>
      <c r="Z177" s="219"/>
      <c r="AA177" s="55"/>
    </row>
    <row r="178" s="3" customFormat="1" ht="34" hidden="1" customHeight="1" spans="1:27">
      <c r="A178" s="202"/>
      <c r="B178" s="36">
        <v>104</v>
      </c>
      <c r="C178" s="37" t="s">
        <v>716</v>
      </c>
      <c r="D178" s="36">
        <v>104</v>
      </c>
      <c r="E178" s="36"/>
      <c r="F178" s="36">
        <v>6</v>
      </c>
      <c r="G178" s="102">
        <v>16.8</v>
      </c>
      <c r="H178" s="102">
        <v>16.8</v>
      </c>
      <c r="I178" s="66" t="s">
        <v>284</v>
      </c>
      <c r="J178" s="36"/>
      <c r="K178" s="36"/>
      <c r="L178" s="36"/>
      <c r="M178" s="55">
        <v>0</v>
      </c>
      <c r="N178" s="125"/>
      <c r="O178" s="55">
        <v>16.8</v>
      </c>
      <c r="P178" s="36" t="s">
        <v>717</v>
      </c>
      <c r="Q178" s="36" t="s">
        <v>96</v>
      </c>
      <c r="R178" s="69">
        <v>44691</v>
      </c>
      <c r="S178" s="36" t="s">
        <v>718</v>
      </c>
      <c r="T178" s="69">
        <v>44650</v>
      </c>
      <c r="U178" s="36" t="s">
        <v>98</v>
      </c>
      <c r="V178" s="36" t="s">
        <v>99</v>
      </c>
      <c r="Y178" s="79"/>
      <c r="Z178" s="219"/>
      <c r="AA178" s="55">
        <v>0</v>
      </c>
    </row>
    <row r="179" s="3" customFormat="1" ht="24" hidden="1" customHeight="1" spans="1:27">
      <c r="A179" s="202"/>
      <c r="B179" s="19">
        <v>105</v>
      </c>
      <c r="C179" s="103" t="s">
        <v>719</v>
      </c>
      <c r="D179" s="19">
        <v>105</v>
      </c>
      <c r="E179" s="19"/>
      <c r="F179" s="19">
        <v>80</v>
      </c>
      <c r="G179" s="102">
        <v>520</v>
      </c>
      <c r="H179" s="102">
        <v>156</v>
      </c>
      <c r="I179" s="42" t="s">
        <v>707</v>
      </c>
      <c r="J179" s="19"/>
      <c r="K179" s="19"/>
      <c r="L179" s="19"/>
      <c r="M179" s="55">
        <v>0</v>
      </c>
      <c r="N179" s="125"/>
      <c r="O179" s="55">
        <v>66</v>
      </c>
      <c r="P179" s="36" t="s">
        <v>720</v>
      </c>
      <c r="Q179" s="36" t="s">
        <v>96</v>
      </c>
      <c r="R179" s="69">
        <v>44693</v>
      </c>
      <c r="S179" s="19" t="s">
        <v>721</v>
      </c>
      <c r="T179" s="43">
        <v>44659</v>
      </c>
      <c r="U179" s="19" t="s">
        <v>98</v>
      </c>
      <c r="V179" s="19" t="s">
        <v>99</v>
      </c>
      <c r="Y179" s="79"/>
      <c r="Z179" s="219"/>
      <c r="AA179" s="55">
        <v>0</v>
      </c>
    </row>
    <row r="180" s="3" customFormat="1" ht="24" hidden="1" customHeight="1" spans="1:27">
      <c r="A180" s="202"/>
      <c r="B180" s="27"/>
      <c r="C180" s="215"/>
      <c r="D180" s="27"/>
      <c r="E180" s="27"/>
      <c r="F180" s="27"/>
      <c r="G180" s="102"/>
      <c r="H180" s="102"/>
      <c r="I180" s="51"/>
      <c r="J180" s="27"/>
      <c r="K180" s="27"/>
      <c r="L180" s="27"/>
      <c r="M180" s="55"/>
      <c r="N180" s="125"/>
      <c r="O180" s="55">
        <v>90</v>
      </c>
      <c r="P180" s="36" t="s">
        <v>722</v>
      </c>
      <c r="Q180" s="36" t="s">
        <v>102</v>
      </c>
      <c r="R180" s="69">
        <v>44711</v>
      </c>
      <c r="S180" s="27"/>
      <c r="T180" s="27"/>
      <c r="U180" s="27"/>
      <c r="V180" s="27"/>
      <c r="Y180" s="79"/>
      <c r="Z180" s="219"/>
      <c r="AA180" s="55"/>
    </row>
    <row r="181" s="3" customFormat="1" ht="24" hidden="1" customHeight="1" spans="1:27">
      <c r="A181" s="202"/>
      <c r="B181" s="23">
        <v>106</v>
      </c>
      <c r="C181" s="223" t="s">
        <v>723</v>
      </c>
      <c r="D181" s="23">
        <v>106</v>
      </c>
      <c r="E181" s="23"/>
      <c r="F181" s="23">
        <v>60</v>
      </c>
      <c r="G181" s="102">
        <v>420</v>
      </c>
      <c r="H181" s="102">
        <v>126</v>
      </c>
      <c r="I181" s="48" t="s">
        <v>712</v>
      </c>
      <c r="J181" s="23"/>
      <c r="K181" s="23"/>
      <c r="L181" s="23"/>
      <c r="M181" s="55">
        <v>0</v>
      </c>
      <c r="N181" s="125"/>
      <c r="O181" s="55">
        <v>56</v>
      </c>
      <c r="P181" s="36" t="s">
        <v>724</v>
      </c>
      <c r="Q181" s="36" t="s">
        <v>96</v>
      </c>
      <c r="R181" s="69">
        <v>44691</v>
      </c>
      <c r="S181" s="23" t="s">
        <v>725</v>
      </c>
      <c r="T181" s="49">
        <v>44659</v>
      </c>
      <c r="U181" s="23" t="s">
        <v>98</v>
      </c>
      <c r="V181" s="23" t="s">
        <v>99</v>
      </c>
      <c r="Y181" s="79"/>
      <c r="Z181" s="219"/>
      <c r="AA181" s="55">
        <v>0</v>
      </c>
    </row>
    <row r="182" s="3" customFormat="1" ht="24" hidden="1" customHeight="1" spans="1:27">
      <c r="A182" s="202"/>
      <c r="B182" s="27"/>
      <c r="C182" s="215"/>
      <c r="D182" s="27"/>
      <c r="E182" s="27"/>
      <c r="F182" s="27"/>
      <c r="G182" s="102"/>
      <c r="H182" s="102"/>
      <c r="I182" s="51"/>
      <c r="J182" s="27"/>
      <c r="K182" s="27"/>
      <c r="L182" s="27"/>
      <c r="M182" s="55"/>
      <c r="N182" s="125"/>
      <c r="O182" s="55">
        <v>70</v>
      </c>
      <c r="P182" s="36" t="s">
        <v>726</v>
      </c>
      <c r="Q182" s="36" t="s">
        <v>102</v>
      </c>
      <c r="R182" s="69">
        <v>44711</v>
      </c>
      <c r="S182" s="27"/>
      <c r="T182" s="27"/>
      <c r="U182" s="27"/>
      <c r="V182" s="27"/>
      <c r="Y182" s="79"/>
      <c r="Z182" s="219"/>
      <c r="AA182" s="55"/>
    </row>
    <row r="183" s="3" customFormat="1" ht="34" hidden="1" customHeight="1" spans="1:27">
      <c r="A183" s="202"/>
      <c r="B183" s="36">
        <v>107</v>
      </c>
      <c r="C183" s="37" t="s">
        <v>727</v>
      </c>
      <c r="D183" s="36">
        <v>107</v>
      </c>
      <c r="E183" s="36"/>
      <c r="F183" s="36">
        <v>1</v>
      </c>
      <c r="G183" s="102">
        <v>49</v>
      </c>
      <c r="H183" s="102">
        <v>14.7</v>
      </c>
      <c r="I183" s="66" t="s">
        <v>728</v>
      </c>
      <c r="J183" s="36"/>
      <c r="K183" s="36"/>
      <c r="L183" s="36"/>
      <c r="M183" s="55">
        <v>0</v>
      </c>
      <c r="N183" s="125"/>
      <c r="O183" s="55">
        <v>14.7</v>
      </c>
      <c r="P183" s="36" t="s">
        <v>724</v>
      </c>
      <c r="Q183" s="36" t="s">
        <v>96</v>
      </c>
      <c r="R183" s="235">
        <v>44897</v>
      </c>
      <c r="S183" s="36" t="s">
        <v>729</v>
      </c>
      <c r="T183" s="36" t="s">
        <v>730</v>
      </c>
      <c r="U183" s="36"/>
      <c r="V183" s="36"/>
      <c r="Y183" s="79"/>
      <c r="Z183" s="219"/>
      <c r="AA183" s="55">
        <v>0</v>
      </c>
    </row>
    <row r="184" s="3" customFormat="1" ht="37" hidden="1" customHeight="1" spans="1:27">
      <c r="A184" s="202"/>
      <c r="B184" s="36">
        <v>108</v>
      </c>
      <c r="C184" s="37" t="s">
        <v>731</v>
      </c>
      <c r="D184" s="36">
        <v>108</v>
      </c>
      <c r="E184" s="36"/>
      <c r="F184" s="36">
        <v>10</v>
      </c>
      <c r="G184" s="102">
        <v>134.8</v>
      </c>
      <c r="H184" s="102">
        <v>40.44</v>
      </c>
      <c r="I184" s="66" t="s">
        <v>712</v>
      </c>
      <c r="J184" s="36"/>
      <c r="K184" s="36"/>
      <c r="L184" s="36"/>
      <c r="M184" s="55">
        <v>0</v>
      </c>
      <c r="N184" s="125"/>
      <c r="O184" s="55">
        <v>40.44</v>
      </c>
      <c r="P184" s="36" t="s">
        <v>732</v>
      </c>
      <c r="Q184" s="36" t="s">
        <v>96</v>
      </c>
      <c r="R184" s="69">
        <v>44900</v>
      </c>
      <c r="S184" s="36" t="s">
        <v>733</v>
      </c>
      <c r="T184" s="69">
        <v>44869</v>
      </c>
      <c r="U184" s="36" t="s">
        <v>98</v>
      </c>
      <c r="V184" s="36" t="s">
        <v>99</v>
      </c>
      <c r="Y184" s="79"/>
      <c r="Z184" s="219"/>
      <c r="AA184" s="55">
        <v>0</v>
      </c>
    </row>
    <row r="185" s="3" customFormat="1" ht="36" hidden="1" customHeight="1" spans="1:27">
      <c r="A185" s="202"/>
      <c r="B185" s="36">
        <v>109</v>
      </c>
      <c r="C185" s="37" t="s">
        <v>734</v>
      </c>
      <c r="D185" s="36">
        <v>109</v>
      </c>
      <c r="E185" s="36"/>
      <c r="F185" s="36">
        <v>9</v>
      </c>
      <c r="G185" s="102">
        <v>89.3</v>
      </c>
      <c r="H185" s="102">
        <v>26.79</v>
      </c>
      <c r="I185" s="66" t="s">
        <v>712</v>
      </c>
      <c r="J185" s="36"/>
      <c r="K185" s="36"/>
      <c r="L185" s="36"/>
      <c r="M185" s="55">
        <v>0</v>
      </c>
      <c r="N185" s="125"/>
      <c r="O185" s="55">
        <v>26.79</v>
      </c>
      <c r="P185" s="36" t="s">
        <v>181</v>
      </c>
      <c r="Q185" s="36" t="s">
        <v>102</v>
      </c>
      <c r="R185" s="69">
        <v>44902</v>
      </c>
      <c r="S185" s="36" t="s">
        <v>735</v>
      </c>
      <c r="T185" s="69">
        <v>44869</v>
      </c>
      <c r="U185" s="36" t="s">
        <v>98</v>
      </c>
      <c r="V185" s="36" t="s">
        <v>99</v>
      </c>
      <c r="Y185" s="79"/>
      <c r="Z185" s="219"/>
      <c r="AA185" s="55">
        <v>0</v>
      </c>
    </row>
    <row r="186" s="3" customFormat="1" ht="35" hidden="1" customHeight="1" spans="1:27">
      <c r="A186" s="202"/>
      <c r="B186" s="36">
        <v>110</v>
      </c>
      <c r="C186" s="37" t="s">
        <v>736</v>
      </c>
      <c r="D186" s="36">
        <v>110</v>
      </c>
      <c r="E186" s="36"/>
      <c r="F186" s="36">
        <v>4</v>
      </c>
      <c r="G186" s="102">
        <v>48.4</v>
      </c>
      <c r="H186" s="102">
        <v>14.52</v>
      </c>
      <c r="I186" s="66" t="s">
        <v>707</v>
      </c>
      <c r="J186" s="36" t="s">
        <v>531</v>
      </c>
      <c r="K186" s="36"/>
      <c r="L186" s="36"/>
      <c r="M186" s="55">
        <v>0</v>
      </c>
      <c r="N186" s="125"/>
      <c r="O186" s="55">
        <v>14.52</v>
      </c>
      <c r="P186" s="36" t="s">
        <v>737</v>
      </c>
      <c r="Q186" s="36" t="s">
        <v>102</v>
      </c>
      <c r="R186" s="69">
        <v>44904</v>
      </c>
      <c r="S186" s="36" t="s">
        <v>738</v>
      </c>
      <c r="T186" s="136">
        <v>44869</v>
      </c>
      <c r="U186" s="19" t="s">
        <v>98</v>
      </c>
      <c r="V186" s="19" t="s">
        <v>99</v>
      </c>
      <c r="Y186" s="79"/>
      <c r="Z186" s="219"/>
      <c r="AA186" s="55">
        <v>0</v>
      </c>
    </row>
    <row r="187" s="3" customFormat="1" ht="37" hidden="1" customHeight="1" spans="1:27">
      <c r="A187" s="202"/>
      <c r="B187" s="36">
        <v>111</v>
      </c>
      <c r="C187" s="37" t="s">
        <v>739</v>
      </c>
      <c r="D187" s="36">
        <v>111</v>
      </c>
      <c r="E187" s="36"/>
      <c r="F187" s="36">
        <v>6</v>
      </c>
      <c r="G187" s="102">
        <v>39</v>
      </c>
      <c r="H187" s="102">
        <v>11.7</v>
      </c>
      <c r="I187" s="66" t="s">
        <v>707</v>
      </c>
      <c r="J187" s="36"/>
      <c r="K187" s="36"/>
      <c r="L187" s="36"/>
      <c r="M187" s="55">
        <v>0</v>
      </c>
      <c r="N187" s="125"/>
      <c r="O187" s="55">
        <v>11.7</v>
      </c>
      <c r="P187" s="36" t="s">
        <v>740</v>
      </c>
      <c r="Q187" s="36" t="s">
        <v>96</v>
      </c>
      <c r="R187" s="69">
        <v>44900</v>
      </c>
      <c r="S187" s="36" t="s">
        <v>741</v>
      </c>
      <c r="T187" s="148">
        <v>44869</v>
      </c>
      <c r="U187" s="19" t="s">
        <v>98</v>
      </c>
      <c r="V187" s="19" t="s">
        <v>99</v>
      </c>
      <c r="Y187" s="79"/>
      <c r="Z187" s="219"/>
      <c r="AA187" s="55">
        <v>0</v>
      </c>
    </row>
    <row r="188" s="3" customFormat="1" ht="35" hidden="1" customHeight="1" spans="1:27">
      <c r="A188" s="202"/>
      <c r="B188" s="36">
        <v>112</v>
      </c>
      <c r="C188" s="37" t="s">
        <v>742</v>
      </c>
      <c r="D188" s="36">
        <v>112</v>
      </c>
      <c r="E188" s="36"/>
      <c r="F188" s="36">
        <v>1</v>
      </c>
      <c r="G188" s="102">
        <v>63</v>
      </c>
      <c r="H188" s="102">
        <v>18.9</v>
      </c>
      <c r="I188" s="66" t="s">
        <v>743</v>
      </c>
      <c r="J188" s="36"/>
      <c r="K188" s="36"/>
      <c r="L188" s="36"/>
      <c r="M188" s="55">
        <v>0</v>
      </c>
      <c r="N188" s="125"/>
      <c r="O188" s="55">
        <v>18.9</v>
      </c>
      <c r="P188" s="233" t="s">
        <v>744</v>
      </c>
      <c r="Q188" s="36" t="s">
        <v>96</v>
      </c>
      <c r="R188" s="235">
        <v>44898</v>
      </c>
      <c r="S188" s="36" t="s">
        <v>745</v>
      </c>
      <c r="T188" s="69">
        <v>44924</v>
      </c>
      <c r="U188" s="19" t="s">
        <v>98</v>
      </c>
      <c r="V188" s="19" t="s">
        <v>99</v>
      </c>
      <c r="Y188" s="79"/>
      <c r="Z188" s="219"/>
      <c r="AA188" s="55">
        <v>0</v>
      </c>
    </row>
    <row r="189" s="3" customFormat="1" ht="35" hidden="1" customHeight="1" spans="1:27">
      <c r="A189" s="202"/>
      <c r="B189" s="36">
        <v>113</v>
      </c>
      <c r="C189" s="37" t="s">
        <v>746</v>
      </c>
      <c r="D189" s="36">
        <v>113</v>
      </c>
      <c r="E189" s="36"/>
      <c r="F189" s="36">
        <v>3</v>
      </c>
      <c r="G189" s="102">
        <v>2.68</v>
      </c>
      <c r="H189" s="102">
        <v>2.68</v>
      </c>
      <c r="I189" s="66" t="s">
        <v>747</v>
      </c>
      <c r="J189" s="36"/>
      <c r="K189" s="36"/>
      <c r="L189" s="36"/>
      <c r="M189" s="55">
        <v>0</v>
      </c>
      <c r="N189" s="125"/>
      <c r="O189" s="55">
        <v>2.68</v>
      </c>
      <c r="P189" s="36" t="s">
        <v>748</v>
      </c>
      <c r="Q189" s="36" t="s">
        <v>96</v>
      </c>
      <c r="R189" s="69">
        <v>44925</v>
      </c>
      <c r="S189" s="36" t="s">
        <v>749</v>
      </c>
      <c r="T189" s="69">
        <v>44924</v>
      </c>
      <c r="U189" s="19" t="s">
        <v>98</v>
      </c>
      <c r="V189" s="19" t="s">
        <v>99</v>
      </c>
      <c r="Y189" s="79"/>
      <c r="Z189" s="219"/>
      <c r="AA189" s="55">
        <v>0</v>
      </c>
    </row>
    <row r="190" s="3" customFormat="1" ht="24" hidden="1" customHeight="1" spans="1:27">
      <c r="A190" s="202"/>
      <c r="B190" s="36">
        <v>114</v>
      </c>
      <c r="C190" s="37" t="s">
        <v>750</v>
      </c>
      <c r="D190" s="36">
        <v>114</v>
      </c>
      <c r="E190" s="36"/>
      <c r="F190" s="36">
        <v>3</v>
      </c>
      <c r="G190" s="102">
        <v>3.2</v>
      </c>
      <c r="H190" s="102">
        <v>3.2</v>
      </c>
      <c r="I190" s="66" t="s">
        <v>751</v>
      </c>
      <c r="J190" s="69">
        <v>45008</v>
      </c>
      <c r="K190" s="36" t="s">
        <v>752</v>
      </c>
      <c r="L190" s="36" t="s">
        <v>753</v>
      </c>
      <c r="M190" s="55">
        <v>3.2</v>
      </c>
      <c r="N190" s="125">
        <v>44930</v>
      </c>
      <c r="O190" s="55">
        <v>3.2</v>
      </c>
      <c r="P190" s="36" t="s">
        <v>754</v>
      </c>
      <c r="Q190" s="36" t="s">
        <v>96</v>
      </c>
      <c r="R190" s="69">
        <v>44925</v>
      </c>
      <c r="S190" s="36" t="s">
        <v>755</v>
      </c>
      <c r="T190" s="69">
        <v>44924</v>
      </c>
      <c r="U190" s="36" t="s">
        <v>98</v>
      </c>
      <c r="V190" s="36" t="s">
        <v>99</v>
      </c>
      <c r="Y190" s="79"/>
      <c r="Z190" s="219"/>
      <c r="AA190" s="55">
        <v>3.2</v>
      </c>
    </row>
    <row r="191" s="197" customFormat="1" ht="37" customHeight="1" spans="1:27">
      <c r="A191" s="220"/>
      <c r="B191" s="79">
        <v>115</v>
      </c>
      <c r="C191" s="185" t="s">
        <v>756</v>
      </c>
      <c r="D191" s="79">
        <v>115</v>
      </c>
      <c r="E191" s="79"/>
      <c r="F191" s="79">
        <v>3</v>
      </c>
      <c r="G191" s="193">
        <v>3.27</v>
      </c>
      <c r="H191" s="193">
        <v>0</v>
      </c>
      <c r="I191" s="232" t="s">
        <v>757</v>
      </c>
      <c r="J191" s="79"/>
      <c r="K191" s="79"/>
      <c r="L191" s="79"/>
      <c r="M191" s="196">
        <v>0</v>
      </c>
      <c r="N191" s="132"/>
      <c r="O191" s="196"/>
      <c r="P191" s="79"/>
      <c r="Q191" s="79"/>
      <c r="R191" s="79"/>
      <c r="S191" s="79" t="s">
        <v>758</v>
      </c>
      <c r="T191" s="79"/>
      <c r="U191" s="79"/>
      <c r="V191" s="79"/>
      <c r="Y191" s="79" t="s">
        <v>665</v>
      </c>
      <c r="Z191" s="236"/>
      <c r="AA191" s="196">
        <v>0</v>
      </c>
    </row>
    <row r="192" s="3" customFormat="1" ht="33" hidden="1" customHeight="1" spans="1:27">
      <c r="A192" s="202"/>
      <c r="B192" s="36">
        <v>116</v>
      </c>
      <c r="C192" s="37" t="s">
        <v>759</v>
      </c>
      <c r="D192" s="36">
        <v>116</v>
      </c>
      <c r="E192" s="36"/>
      <c r="F192" s="36">
        <v>8</v>
      </c>
      <c r="G192" s="102">
        <v>20.2554</v>
      </c>
      <c r="H192" s="102">
        <v>15</v>
      </c>
      <c r="I192" s="66" t="s">
        <v>707</v>
      </c>
      <c r="J192" s="36"/>
      <c r="K192" s="36"/>
      <c r="L192" s="36"/>
      <c r="M192" s="55">
        <v>0</v>
      </c>
      <c r="N192" s="125"/>
      <c r="O192" s="55">
        <v>15</v>
      </c>
      <c r="P192" s="36" t="s">
        <v>181</v>
      </c>
      <c r="Q192" s="36" t="s">
        <v>102</v>
      </c>
      <c r="R192" s="69">
        <v>44957</v>
      </c>
      <c r="S192" s="36" t="s">
        <v>760</v>
      </c>
      <c r="T192" s="69">
        <v>44825</v>
      </c>
      <c r="U192" s="19" t="s">
        <v>98</v>
      </c>
      <c r="V192" s="19" t="s">
        <v>99</v>
      </c>
      <c r="Y192" s="79"/>
      <c r="Z192" s="219"/>
      <c r="AA192" s="55">
        <v>0</v>
      </c>
    </row>
    <row r="193" s="197" customFormat="1" ht="33" customHeight="1" spans="1:27">
      <c r="A193" s="220"/>
      <c r="B193" s="79">
        <v>117</v>
      </c>
      <c r="C193" s="185" t="s">
        <v>759</v>
      </c>
      <c r="D193" s="79">
        <v>117</v>
      </c>
      <c r="E193" s="79"/>
      <c r="F193" s="79">
        <v>1</v>
      </c>
      <c r="G193" s="193">
        <v>6.36</v>
      </c>
      <c r="H193" s="193">
        <v>0</v>
      </c>
      <c r="I193" s="232" t="s">
        <v>707</v>
      </c>
      <c r="J193" s="79"/>
      <c r="K193" s="79"/>
      <c r="L193" s="79"/>
      <c r="M193" s="196">
        <v>0</v>
      </c>
      <c r="N193" s="132"/>
      <c r="O193" s="196"/>
      <c r="P193" s="79"/>
      <c r="Q193" s="79"/>
      <c r="R193" s="79"/>
      <c r="S193" s="79" t="s">
        <v>761</v>
      </c>
      <c r="T193" s="79"/>
      <c r="U193" s="79"/>
      <c r="V193" s="79"/>
      <c r="Y193" s="79" t="s">
        <v>665</v>
      </c>
      <c r="Z193" s="236"/>
      <c r="AA193" s="196">
        <v>0</v>
      </c>
    </row>
    <row r="194" s="3" customFormat="1" ht="33" hidden="1" customHeight="1" spans="1:27">
      <c r="A194" s="202"/>
      <c r="B194" s="36">
        <v>118</v>
      </c>
      <c r="C194" s="37" t="s">
        <v>762</v>
      </c>
      <c r="D194" s="36">
        <v>118</v>
      </c>
      <c r="E194" s="36"/>
      <c r="F194" s="36">
        <v>4</v>
      </c>
      <c r="G194" s="102">
        <v>1.78</v>
      </c>
      <c r="H194" s="102">
        <v>1.78</v>
      </c>
      <c r="I194" s="66" t="s">
        <v>763</v>
      </c>
      <c r="J194" s="36"/>
      <c r="K194" s="36"/>
      <c r="L194" s="36"/>
      <c r="M194" s="55">
        <v>0</v>
      </c>
      <c r="N194" s="125"/>
      <c r="O194" s="55">
        <v>1.78</v>
      </c>
      <c r="P194" s="36" t="s">
        <v>636</v>
      </c>
      <c r="Q194" s="36" t="s">
        <v>96</v>
      </c>
      <c r="R194" s="69">
        <v>44825</v>
      </c>
      <c r="S194" s="36" t="s">
        <v>764</v>
      </c>
      <c r="T194" s="69">
        <v>44651</v>
      </c>
      <c r="U194" s="36" t="s">
        <v>98</v>
      </c>
      <c r="V194" s="36" t="s">
        <v>99</v>
      </c>
      <c r="Y194" s="79"/>
      <c r="Z194" s="219"/>
      <c r="AA194" s="55">
        <v>0</v>
      </c>
    </row>
    <row r="195" s="3" customFormat="1" ht="30" hidden="1" customHeight="1" spans="1:27">
      <c r="A195" s="202"/>
      <c r="B195" s="36">
        <v>119</v>
      </c>
      <c r="C195" s="37" t="s">
        <v>762</v>
      </c>
      <c r="D195" s="36">
        <v>119</v>
      </c>
      <c r="E195" s="36"/>
      <c r="F195" s="36">
        <v>6</v>
      </c>
      <c r="G195" s="102">
        <v>2.67</v>
      </c>
      <c r="H195" s="102">
        <v>2.67</v>
      </c>
      <c r="I195" s="66" t="s">
        <v>763</v>
      </c>
      <c r="J195" s="36"/>
      <c r="K195" s="36"/>
      <c r="L195" s="36"/>
      <c r="M195" s="55">
        <v>0</v>
      </c>
      <c r="N195" s="125"/>
      <c r="O195" s="55">
        <v>2.67</v>
      </c>
      <c r="P195" s="36" t="s">
        <v>765</v>
      </c>
      <c r="Q195" s="36" t="s">
        <v>96</v>
      </c>
      <c r="R195" s="69">
        <v>44825</v>
      </c>
      <c r="S195" s="36" t="s">
        <v>766</v>
      </c>
      <c r="T195" s="69">
        <v>44719</v>
      </c>
      <c r="U195" s="36" t="s">
        <v>98</v>
      </c>
      <c r="V195" s="36" t="s">
        <v>99</v>
      </c>
      <c r="Y195" s="79"/>
      <c r="Z195" s="219"/>
      <c r="AA195" s="55">
        <v>0</v>
      </c>
    </row>
    <row r="196" s="3" customFormat="1" ht="31" hidden="1" customHeight="1" spans="1:27">
      <c r="A196" s="202"/>
      <c r="B196" s="36">
        <v>120</v>
      </c>
      <c r="C196" s="37" t="s">
        <v>762</v>
      </c>
      <c r="D196" s="36">
        <v>120</v>
      </c>
      <c r="E196" s="36"/>
      <c r="F196" s="36">
        <v>7</v>
      </c>
      <c r="G196" s="102">
        <v>3.115</v>
      </c>
      <c r="H196" s="102">
        <v>3.115</v>
      </c>
      <c r="I196" s="66" t="s">
        <v>763</v>
      </c>
      <c r="J196" s="36"/>
      <c r="K196" s="36"/>
      <c r="L196" s="36"/>
      <c r="M196" s="55">
        <v>0</v>
      </c>
      <c r="N196" s="125"/>
      <c r="O196" s="55">
        <v>3.12</v>
      </c>
      <c r="P196" s="36" t="s">
        <v>724</v>
      </c>
      <c r="Q196" s="36" t="s">
        <v>96</v>
      </c>
      <c r="R196" s="69">
        <v>44825</v>
      </c>
      <c r="S196" s="36" t="s">
        <v>767</v>
      </c>
      <c r="T196" s="69">
        <v>44725</v>
      </c>
      <c r="U196" s="36" t="s">
        <v>98</v>
      </c>
      <c r="V196" s="36" t="s">
        <v>99</v>
      </c>
      <c r="Y196" s="79"/>
      <c r="Z196" s="219"/>
      <c r="AA196" s="55">
        <v>0</v>
      </c>
    </row>
    <row r="197" s="3" customFormat="1" ht="34" hidden="1" customHeight="1" spans="1:27">
      <c r="A197" s="202"/>
      <c r="B197" s="36">
        <v>121</v>
      </c>
      <c r="C197" s="37" t="s">
        <v>768</v>
      </c>
      <c r="D197" s="36">
        <v>121</v>
      </c>
      <c r="E197" s="36"/>
      <c r="F197" s="36">
        <v>22</v>
      </c>
      <c r="G197" s="102">
        <v>9.809</v>
      </c>
      <c r="H197" s="102">
        <v>9.809</v>
      </c>
      <c r="I197" s="66" t="s">
        <v>763</v>
      </c>
      <c r="J197" s="69">
        <v>44865</v>
      </c>
      <c r="K197" s="36" t="s">
        <v>769</v>
      </c>
      <c r="L197" s="327" t="s">
        <v>770</v>
      </c>
      <c r="M197" s="55">
        <v>9.809</v>
      </c>
      <c r="N197" s="125">
        <v>44685</v>
      </c>
      <c r="O197" s="55">
        <v>9.81</v>
      </c>
      <c r="P197" s="36" t="s">
        <v>771</v>
      </c>
      <c r="Q197" s="36" t="s">
        <v>96</v>
      </c>
      <c r="R197" s="69">
        <v>44711</v>
      </c>
      <c r="S197" s="36" t="s">
        <v>772</v>
      </c>
      <c r="T197" s="69">
        <v>44651</v>
      </c>
      <c r="U197" s="36" t="s">
        <v>98</v>
      </c>
      <c r="V197" s="36" t="s">
        <v>99</v>
      </c>
      <c r="Y197" s="79"/>
      <c r="Z197" s="219"/>
      <c r="AA197" s="55">
        <v>9.809</v>
      </c>
    </row>
    <row r="198" s="3" customFormat="1" ht="24" hidden="1" customHeight="1" spans="1:27">
      <c r="A198" s="202"/>
      <c r="B198" s="19">
        <v>122</v>
      </c>
      <c r="C198" s="103" t="s">
        <v>562</v>
      </c>
      <c r="D198" s="19">
        <v>122</v>
      </c>
      <c r="E198" s="19"/>
      <c r="F198" s="19">
        <v>1</v>
      </c>
      <c r="G198" s="102">
        <v>149</v>
      </c>
      <c r="H198" s="102">
        <v>134.1</v>
      </c>
      <c r="I198" s="42" t="s">
        <v>773</v>
      </c>
      <c r="J198" s="43">
        <v>45016</v>
      </c>
      <c r="K198" s="19" t="s">
        <v>774</v>
      </c>
      <c r="L198" s="19" t="s">
        <v>775</v>
      </c>
      <c r="M198" s="55">
        <v>149</v>
      </c>
      <c r="N198" s="125">
        <v>44964</v>
      </c>
      <c r="O198" s="55">
        <v>67.05</v>
      </c>
      <c r="P198" s="36" t="s">
        <v>769</v>
      </c>
      <c r="Q198" s="36" t="s">
        <v>96</v>
      </c>
      <c r="R198" s="69">
        <v>44893</v>
      </c>
      <c r="S198" s="19" t="s">
        <v>776</v>
      </c>
      <c r="T198" s="43">
        <v>44713</v>
      </c>
      <c r="U198" s="19" t="s">
        <v>98</v>
      </c>
      <c r="V198" s="19" t="s">
        <v>336</v>
      </c>
      <c r="Y198" s="79"/>
      <c r="Z198" s="219"/>
      <c r="AA198" s="55">
        <v>149</v>
      </c>
    </row>
    <row r="199" s="3" customFormat="1" ht="24" hidden="1" customHeight="1" spans="1:27">
      <c r="A199" s="202"/>
      <c r="B199" s="27"/>
      <c r="C199" s="215"/>
      <c r="D199" s="27"/>
      <c r="E199" s="27"/>
      <c r="F199" s="27"/>
      <c r="G199" s="102"/>
      <c r="H199" s="102"/>
      <c r="I199" s="51"/>
      <c r="J199" s="27"/>
      <c r="K199" s="27"/>
      <c r="L199" s="27"/>
      <c r="M199" s="55"/>
      <c r="N199" s="125"/>
      <c r="O199" s="55">
        <v>67.05</v>
      </c>
      <c r="P199" s="36" t="s">
        <v>777</v>
      </c>
      <c r="Q199" s="36" t="s">
        <v>102</v>
      </c>
      <c r="R199" s="69">
        <v>44904</v>
      </c>
      <c r="S199" s="27"/>
      <c r="T199" s="27"/>
      <c r="U199" s="27"/>
      <c r="V199" s="27"/>
      <c r="Y199" s="79"/>
      <c r="Z199" s="219"/>
      <c r="AA199" s="55"/>
    </row>
    <row r="200" s="3" customFormat="1" ht="24" hidden="1" customHeight="1" spans="1:27">
      <c r="A200" s="202"/>
      <c r="B200" s="19">
        <v>123</v>
      </c>
      <c r="C200" s="103" t="s">
        <v>778</v>
      </c>
      <c r="D200" s="19">
        <v>123</v>
      </c>
      <c r="E200" s="19"/>
      <c r="F200" s="19">
        <v>1</v>
      </c>
      <c r="G200" s="102">
        <v>265</v>
      </c>
      <c r="H200" s="102">
        <v>238.5</v>
      </c>
      <c r="I200" s="42" t="s">
        <v>773</v>
      </c>
      <c r="J200" s="43">
        <v>45016</v>
      </c>
      <c r="K200" s="19" t="s">
        <v>779</v>
      </c>
      <c r="L200" s="19" t="s">
        <v>780</v>
      </c>
      <c r="M200" s="55">
        <v>265</v>
      </c>
      <c r="N200" s="125">
        <v>44939</v>
      </c>
      <c r="O200" s="55">
        <v>118.5</v>
      </c>
      <c r="P200" s="36" t="s">
        <v>781</v>
      </c>
      <c r="Q200" s="36" t="s">
        <v>96</v>
      </c>
      <c r="R200" s="69">
        <v>44893</v>
      </c>
      <c r="S200" s="19" t="s">
        <v>782</v>
      </c>
      <c r="T200" s="43">
        <v>44713</v>
      </c>
      <c r="U200" s="19" t="s">
        <v>98</v>
      </c>
      <c r="V200" s="19" t="s">
        <v>336</v>
      </c>
      <c r="Y200" s="79"/>
      <c r="Z200" s="219"/>
      <c r="AA200" s="55">
        <v>265</v>
      </c>
    </row>
    <row r="201" s="3" customFormat="1" ht="24" hidden="1" customHeight="1" spans="1:27">
      <c r="A201" s="202"/>
      <c r="B201" s="27"/>
      <c r="C201" s="215"/>
      <c r="D201" s="27"/>
      <c r="E201" s="27"/>
      <c r="F201" s="27"/>
      <c r="G201" s="102"/>
      <c r="H201" s="102"/>
      <c r="I201" s="51"/>
      <c r="J201" s="27"/>
      <c r="K201" s="27"/>
      <c r="L201" s="27"/>
      <c r="M201" s="55"/>
      <c r="N201" s="125"/>
      <c r="O201" s="55">
        <v>120</v>
      </c>
      <c r="P201" s="36" t="s">
        <v>783</v>
      </c>
      <c r="Q201" s="36" t="s">
        <v>102</v>
      </c>
      <c r="R201" s="69">
        <v>44904</v>
      </c>
      <c r="S201" s="27"/>
      <c r="T201" s="27"/>
      <c r="U201" s="27"/>
      <c r="V201" s="27"/>
      <c r="Y201" s="79"/>
      <c r="Z201" s="219"/>
      <c r="AA201" s="55"/>
    </row>
    <row r="202" s="3" customFormat="1" ht="24" hidden="1" customHeight="1" spans="1:27">
      <c r="A202" s="202"/>
      <c r="B202" s="19">
        <v>124</v>
      </c>
      <c r="C202" s="103" t="s">
        <v>784</v>
      </c>
      <c r="D202" s="19">
        <v>124</v>
      </c>
      <c r="E202" s="19"/>
      <c r="F202" s="19">
        <v>1</v>
      </c>
      <c r="G202" s="102">
        <v>260</v>
      </c>
      <c r="H202" s="102">
        <v>78</v>
      </c>
      <c r="I202" s="42" t="s">
        <v>773</v>
      </c>
      <c r="J202" s="19"/>
      <c r="K202" s="19"/>
      <c r="L202" s="19"/>
      <c r="M202" s="55">
        <v>0</v>
      </c>
      <c r="N202" s="125"/>
      <c r="O202" s="55">
        <v>54.6</v>
      </c>
      <c r="P202" s="36" t="s">
        <v>785</v>
      </c>
      <c r="Q202" s="36" t="s">
        <v>96</v>
      </c>
      <c r="R202" s="69">
        <v>44825</v>
      </c>
      <c r="S202" s="19" t="s">
        <v>786</v>
      </c>
      <c r="T202" s="43">
        <v>44779</v>
      </c>
      <c r="U202" s="19" t="s">
        <v>98</v>
      </c>
      <c r="V202" s="19" t="s">
        <v>336</v>
      </c>
      <c r="Y202" s="79"/>
      <c r="Z202" s="219"/>
      <c r="AA202" s="55">
        <v>0</v>
      </c>
    </row>
    <row r="203" s="3" customFormat="1" ht="24" hidden="1" customHeight="1" spans="1:27">
      <c r="A203" s="202"/>
      <c r="B203" s="27"/>
      <c r="C203" s="215"/>
      <c r="D203" s="27"/>
      <c r="E203" s="27"/>
      <c r="F203" s="27"/>
      <c r="G203" s="102"/>
      <c r="H203" s="102"/>
      <c r="I203" s="51"/>
      <c r="J203" s="27"/>
      <c r="K203" s="27"/>
      <c r="L203" s="27"/>
      <c r="M203" s="55"/>
      <c r="N203" s="125"/>
      <c r="O203" s="55">
        <v>23.4</v>
      </c>
      <c r="P203" s="36" t="s">
        <v>787</v>
      </c>
      <c r="Q203" s="36" t="s">
        <v>102</v>
      </c>
      <c r="R203" s="69">
        <v>44834</v>
      </c>
      <c r="S203" s="27"/>
      <c r="T203" s="27"/>
      <c r="U203" s="27"/>
      <c r="V203" s="27"/>
      <c r="Y203" s="79"/>
      <c r="Z203" s="219"/>
      <c r="AA203" s="55"/>
    </row>
    <row r="204" s="3" customFormat="1" ht="24" hidden="1" customHeight="1" spans="1:27">
      <c r="A204" s="202"/>
      <c r="B204" s="23">
        <v>125</v>
      </c>
      <c r="C204" s="223" t="s">
        <v>788</v>
      </c>
      <c r="D204" s="23">
        <v>125</v>
      </c>
      <c r="E204" s="23"/>
      <c r="F204" s="23">
        <v>1</v>
      </c>
      <c r="G204" s="102">
        <v>121.42</v>
      </c>
      <c r="H204" s="102">
        <v>36.426</v>
      </c>
      <c r="I204" s="48" t="s">
        <v>789</v>
      </c>
      <c r="J204" s="23"/>
      <c r="K204" s="23"/>
      <c r="L204" s="23"/>
      <c r="M204" s="55">
        <v>0</v>
      </c>
      <c r="N204" s="125"/>
      <c r="O204" s="55">
        <v>18.213</v>
      </c>
      <c r="P204" s="36" t="s">
        <v>103</v>
      </c>
      <c r="Q204" s="36" t="s">
        <v>96</v>
      </c>
      <c r="R204" s="69">
        <v>44825</v>
      </c>
      <c r="S204" s="23" t="s">
        <v>790</v>
      </c>
      <c r="T204" s="43">
        <v>44795</v>
      </c>
      <c r="U204" s="19" t="s">
        <v>98</v>
      </c>
      <c r="V204" s="19" t="s">
        <v>336</v>
      </c>
      <c r="Y204" s="79"/>
      <c r="Z204" s="219"/>
      <c r="AA204" s="55">
        <v>0</v>
      </c>
    </row>
    <row r="205" s="3" customFormat="1" ht="24" hidden="1" customHeight="1" spans="1:27">
      <c r="A205" s="202"/>
      <c r="B205" s="27"/>
      <c r="C205" s="215"/>
      <c r="D205" s="27"/>
      <c r="E205" s="27"/>
      <c r="F205" s="27"/>
      <c r="G205" s="102"/>
      <c r="H205" s="102"/>
      <c r="I205" s="51"/>
      <c r="J205" s="27"/>
      <c r="K205" s="27"/>
      <c r="L205" s="27"/>
      <c r="M205" s="55"/>
      <c r="N205" s="125"/>
      <c r="O205" s="55">
        <v>18.213</v>
      </c>
      <c r="P205" s="36" t="s">
        <v>791</v>
      </c>
      <c r="Q205" s="36" t="s">
        <v>102</v>
      </c>
      <c r="R205" s="69">
        <v>44834</v>
      </c>
      <c r="S205" s="27"/>
      <c r="T205" s="27"/>
      <c r="U205" s="27"/>
      <c r="V205" s="27"/>
      <c r="Y205" s="79"/>
      <c r="Z205" s="219"/>
      <c r="AA205" s="55"/>
    </row>
    <row r="206" s="3" customFormat="1" ht="30" hidden="1" customHeight="1" spans="1:27">
      <c r="A206" s="202"/>
      <c r="B206" s="36">
        <v>126</v>
      </c>
      <c r="C206" s="37" t="s">
        <v>792</v>
      </c>
      <c r="D206" s="36">
        <v>126</v>
      </c>
      <c r="E206" s="36"/>
      <c r="F206" s="36">
        <v>115</v>
      </c>
      <c r="G206" s="102">
        <v>48.7418</v>
      </c>
      <c r="H206" s="102">
        <v>48.7418</v>
      </c>
      <c r="I206" s="66" t="s">
        <v>793</v>
      </c>
      <c r="J206" s="36"/>
      <c r="K206" s="36"/>
      <c r="L206" s="36"/>
      <c r="M206" s="55">
        <v>0</v>
      </c>
      <c r="N206" s="125"/>
      <c r="O206" s="55">
        <v>48.74</v>
      </c>
      <c r="P206" s="36" t="s">
        <v>620</v>
      </c>
      <c r="Q206" s="36" t="s">
        <v>96</v>
      </c>
      <c r="R206" s="69">
        <v>44893</v>
      </c>
      <c r="S206" s="36" t="s">
        <v>794</v>
      </c>
      <c r="T206" s="69">
        <v>44793</v>
      </c>
      <c r="U206" s="36" t="s">
        <v>98</v>
      </c>
      <c r="V206" s="36" t="s">
        <v>99</v>
      </c>
      <c r="Y206" s="79"/>
      <c r="Z206" s="219"/>
      <c r="AA206" s="55">
        <v>0</v>
      </c>
    </row>
    <row r="207" s="197" customFormat="1" ht="33" customHeight="1" spans="1:27">
      <c r="A207" s="220"/>
      <c r="B207" s="79">
        <v>127</v>
      </c>
      <c r="C207" s="185" t="s">
        <v>795</v>
      </c>
      <c r="D207" s="79">
        <v>127</v>
      </c>
      <c r="E207" s="79"/>
      <c r="F207" s="79">
        <v>1</v>
      </c>
      <c r="G207" s="193">
        <v>7.5</v>
      </c>
      <c r="H207" s="193">
        <v>0</v>
      </c>
      <c r="I207" s="232" t="s">
        <v>796</v>
      </c>
      <c r="J207" s="79"/>
      <c r="K207" s="79"/>
      <c r="L207" s="79"/>
      <c r="M207" s="79"/>
      <c r="N207" s="132"/>
      <c r="O207" s="79"/>
      <c r="P207" s="79"/>
      <c r="Q207" s="79"/>
      <c r="R207" s="79"/>
      <c r="S207" s="79" t="s">
        <v>797</v>
      </c>
      <c r="T207" s="79"/>
      <c r="U207" s="79"/>
      <c r="V207" s="79"/>
      <c r="Y207" s="79" t="s">
        <v>665</v>
      </c>
      <c r="AA207" s="79"/>
    </row>
    <row r="208" s="3" customFormat="1" ht="34" hidden="1" customHeight="1" spans="1:27">
      <c r="A208" s="202"/>
      <c r="B208" s="36">
        <v>128</v>
      </c>
      <c r="C208" s="37" t="s">
        <v>798</v>
      </c>
      <c r="D208" s="36">
        <v>128</v>
      </c>
      <c r="E208" s="36"/>
      <c r="F208" s="36">
        <v>2</v>
      </c>
      <c r="G208" s="102">
        <v>0.41</v>
      </c>
      <c r="H208" s="102">
        <v>0.41</v>
      </c>
      <c r="I208" s="66" t="s">
        <v>619</v>
      </c>
      <c r="J208" s="69">
        <v>44925</v>
      </c>
      <c r="K208" s="36" t="s">
        <v>799</v>
      </c>
      <c r="L208" s="36" t="s">
        <v>800</v>
      </c>
      <c r="M208" s="55">
        <v>0.41</v>
      </c>
      <c r="N208" s="125" t="s">
        <v>801</v>
      </c>
      <c r="O208" s="55">
        <v>0.41</v>
      </c>
      <c r="P208" s="36" t="s">
        <v>109</v>
      </c>
      <c r="Q208" s="36" t="s">
        <v>96</v>
      </c>
      <c r="R208" s="69">
        <v>44757</v>
      </c>
      <c r="S208" s="36" t="s">
        <v>802</v>
      </c>
      <c r="T208" s="69">
        <v>44691</v>
      </c>
      <c r="U208" s="36" t="s">
        <v>98</v>
      </c>
      <c r="V208" s="36" t="s">
        <v>99</v>
      </c>
      <c r="Y208" s="79"/>
      <c r="Z208" s="219"/>
      <c r="AA208" s="55">
        <v>0.41</v>
      </c>
    </row>
    <row r="209" s="3" customFormat="1" ht="24" hidden="1" customHeight="1" spans="1:27">
      <c r="A209" s="202"/>
      <c r="B209" s="36"/>
      <c r="C209" s="37"/>
      <c r="D209" s="36"/>
      <c r="E209" s="36"/>
      <c r="F209" s="36"/>
      <c r="G209" s="102"/>
      <c r="H209" s="102"/>
      <c r="I209" s="66"/>
      <c r="J209" s="36"/>
      <c r="K209" s="36"/>
      <c r="L209" s="36"/>
      <c r="M209" s="55"/>
      <c r="N209" s="55"/>
      <c r="O209" s="55"/>
      <c r="P209" s="36"/>
      <c r="Q209" s="36"/>
      <c r="R209" s="36"/>
      <c r="S209" s="36"/>
      <c r="T209" s="36"/>
      <c r="U209" s="36"/>
      <c r="V209" s="36"/>
      <c r="Y209" s="79"/>
      <c r="Z209" s="219"/>
      <c r="AA209" s="55"/>
    </row>
    <row r="210" s="2" customFormat="1" ht="24" hidden="1" customHeight="1" spans="1:27">
      <c r="A210" s="134"/>
      <c r="B210" s="82"/>
      <c r="C210" s="237"/>
      <c r="D210" s="82"/>
      <c r="E210" s="82"/>
      <c r="F210" s="82"/>
      <c r="G210" s="194"/>
      <c r="H210" s="194"/>
      <c r="I210" s="247"/>
      <c r="J210" s="82"/>
      <c r="K210" s="82"/>
      <c r="L210" s="82"/>
      <c r="M210" s="55"/>
      <c r="N210" s="55"/>
      <c r="O210" s="55"/>
      <c r="P210" s="82"/>
      <c r="Q210" s="82"/>
      <c r="R210" s="82"/>
      <c r="S210" s="82"/>
      <c r="T210" s="82"/>
      <c r="U210" s="82"/>
      <c r="V210" s="82"/>
      <c r="Y210" s="206"/>
      <c r="Z210" s="219"/>
      <c r="AA210" s="55"/>
    </row>
    <row r="211" s="198" customFormat="1" ht="40" hidden="1" customHeight="1" spans="1:27">
      <c r="A211" s="100" t="s">
        <v>805</v>
      </c>
      <c r="B211" s="79">
        <v>1</v>
      </c>
      <c r="C211" s="238" t="s">
        <v>806</v>
      </c>
      <c r="D211" s="79">
        <v>1</v>
      </c>
      <c r="E211" s="79"/>
      <c r="F211" s="79">
        <v>2</v>
      </c>
      <c r="G211" s="193">
        <v>7.92</v>
      </c>
      <c r="H211" s="193">
        <v>0</v>
      </c>
      <c r="I211" s="232" t="s">
        <v>807</v>
      </c>
      <c r="J211" s="79"/>
      <c r="K211" s="79"/>
      <c r="L211" s="79"/>
      <c r="M211" s="79"/>
      <c r="N211" s="132"/>
      <c r="O211" s="79"/>
      <c r="P211" s="79"/>
      <c r="Q211" s="79"/>
      <c r="R211" s="79"/>
      <c r="S211" s="79" t="s">
        <v>808</v>
      </c>
      <c r="T211" s="79"/>
      <c r="U211" s="79"/>
      <c r="V211" s="79"/>
      <c r="X211" s="248"/>
      <c r="Y211" s="79"/>
      <c r="Z211" s="197"/>
      <c r="AA211" s="79"/>
    </row>
    <row r="212" s="4" customFormat="1" ht="24" customHeight="1" spans="1:27">
      <c r="A212" s="23"/>
      <c r="B212" s="19">
        <v>2</v>
      </c>
      <c r="C212" s="20" t="s">
        <v>809</v>
      </c>
      <c r="D212" s="19">
        <v>2</v>
      </c>
      <c r="E212" s="19"/>
      <c r="F212" s="19">
        <v>10</v>
      </c>
      <c r="G212" s="102">
        <v>38</v>
      </c>
      <c r="H212" s="102">
        <v>34.2</v>
      </c>
      <c r="I212" s="42" t="s">
        <v>810</v>
      </c>
      <c r="J212" s="19"/>
      <c r="K212" s="19"/>
      <c r="L212" s="19"/>
      <c r="M212" s="19"/>
      <c r="N212" s="125"/>
      <c r="O212" s="36">
        <v>14.2</v>
      </c>
      <c r="P212" s="36" t="s">
        <v>811</v>
      </c>
      <c r="Q212" s="36" t="s">
        <v>96</v>
      </c>
      <c r="R212" s="69">
        <v>44957</v>
      </c>
      <c r="S212" s="19" t="s">
        <v>812</v>
      </c>
      <c r="T212" s="43">
        <v>44708</v>
      </c>
      <c r="U212" s="19" t="s">
        <v>98</v>
      </c>
      <c r="V212" s="19" t="s">
        <v>99</v>
      </c>
      <c r="X212" s="249"/>
      <c r="Y212" s="79" t="s">
        <v>813</v>
      </c>
      <c r="Z212" s="3"/>
      <c r="AA212" s="36"/>
    </row>
    <row r="213" s="4" customFormat="1" ht="24" customHeight="1" spans="1:27">
      <c r="A213" s="23"/>
      <c r="B213" s="27"/>
      <c r="C213" s="28"/>
      <c r="D213" s="27"/>
      <c r="E213" s="27"/>
      <c r="F213" s="27"/>
      <c r="G213" s="102"/>
      <c r="H213" s="102"/>
      <c r="I213" s="51"/>
      <c r="J213" s="27"/>
      <c r="K213" s="27"/>
      <c r="L213" s="27"/>
      <c r="M213" s="27"/>
      <c r="N213" s="125"/>
      <c r="O213" s="79">
        <v>20</v>
      </c>
      <c r="P213" s="79" t="s">
        <v>234</v>
      </c>
      <c r="Q213" s="79" t="s">
        <v>96</v>
      </c>
      <c r="R213" s="81">
        <v>44957</v>
      </c>
      <c r="S213" s="27"/>
      <c r="T213" s="27"/>
      <c r="U213" s="27"/>
      <c r="V213" s="27"/>
      <c r="X213" s="249"/>
      <c r="Y213" s="79"/>
      <c r="Z213" s="3"/>
      <c r="AA213" s="36"/>
    </row>
    <row r="214" s="4" customFormat="1" ht="33" hidden="1" customHeight="1" spans="1:27">
      <c r="A214" s="23"/>
      <c r="B214" s="36">
        <v>3</v>
      </c>
      <c r="C214" s="239" t="s">
        <v>814</v>
      </c>
      <c r="D214" s="36">
        <v>3</v>
      </c>
      <c r="E214" s="36"/>
      <c r="F214" s="36">
        <v>1</v>
      </c>
      <c r="G214" s="102">
        <v>3.61</v>
      </c>
      <c r="H214" s="102">
        <v>3.61</v>
      </c>
      <c r="I214" s="66" t="s">
        <v>590</v>
      </c>
      <c r="J214" s="69">
        <v>45009</v>
      </c>
      <c r="K214" s="36" t="s">
        <v>777</v>
      </c>
      <c r="L214" s="36">
        <v>13597962</v>
      </c>
      <c r="M214" s="55">
        <v>3.61</v>
      </c>
      <c r="N214" s="125">
        <v>44902</v>
      </c>
      <c r="O214" s="55">
        <v>3.61</v>
      </c>
      <c r="P214" s="36" t="s">
        <v>815</v>
      </c>
      <c r="Q214" s="36" t="s">
        <v>96</v>
      </c>
      <c r="R214" s="69">
        <v>45044</v>
      </c>
      <c r="S214" s="36" t="s">
        <v>816</v>
      </c>
      <c r="T214" s="69">
        <v>44875</v>
      </c>
      <c r="U214" s="36" t="s">
        <v>98</v>
      </c>
      <c r="V214" s="36" t="s">
        <v>99</v>
      </c>
      <c r="X214" s="249"/>
      <c r="Y214" s="79"/>
      <c r="Z214" s="219"/>
      <c r="AA214" s="55">
        <v>3.61</v>
      </c>
    </row>
    <row r="215" s="4" customFormat="1" ht="37" hidden="1" customHeight="1" spans="1:27">
      <c r="A215" s="23"/>
      <c r="B215" s="36">
        <v>4</v>
      </c>
      <c r="C215" s="239" t="s">
        <v>817</v>
      </c>
      <c r="D215" s="36">
        <v>4</v>
      </c>
      <c r="E215" s="36"/>
      <c r="F215" s="36">
        <v>225</v>
      </c>
      <c r="G215" s="102">
        <v>4.2</v>
      </c>
      <c r="H215" s="102">
        <v>4.2</v>
      </c>
      <c r="I215" s="66" t="s">
        <v>818</v>
      </c>
      <c r="J215" s="69">
        <v>45009</v>
      </c>
      <c r="K215" s="36" t="s">
        <v>783</v>
      </c>
      <c r="L215" s="327" t="s">
        <v>819</v>
      </c>
      <c r="M215" s="55">
        <v>4.2</v>
      </c>
      <c r="N215" s="125">
        <v>44882</v>
      </c>
      <c r="O215" s="55">
        <v>4.2</v>
      </c>
      <c r="P215" s="36" t="s">
        <v>820</v>
      </c>
      <c r="Q215" s="36" t="s">
        <v>96</v>
      </c>
      <c r="R215" s="69">
        <v>45009</v>
      </c>
      <c r="S215" s="36" t="s">
        <v>821</v>
      </c>
      <c r="T215" s="69">
        <v>44817</v>
      </c>
      <c r="U215" s="36" t="s">
        <v>98</v>
      </c>
      <c r="V215" s="36" t="s">
        <v>99</v>
      </c>
      <c r="X215" s="249"/>
      <c r="Y215" s="79"/>
      <c r="Z215" s="219"/>
      <c r="AA215" s="55">
        <v>4.2</v>
      </c>
    </row>
    <row r="216" spans="1:27">
      <c r="A216" s="240"/>
      <c r="B216" s="241"/>
      <c r="C216" s="242"/>
      <c r="D216" s="241"/>
      <c r="E216" s="241"/>
      <c r="F216" s="243"/>
      <c r="G216" s="244"/>
      <c r="H216" s="245"/>
      <c r="I216" s="145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X216" s="2"/>
      <c r="Y216" s="250"/>
      <c r="AA216" s="149"/>
    </row>
    <row r="217" spans="1:2">
      <c r="A217" s="246"/>
      <c r="B217" s="246"/>
    </row>
  </sheetData>
  <autoFilter ref="A1:AH215">
    <filterColumn colId="24">
      <filters>
        <filter val="发票金额为75.96元"/>
        <filter val="发票金额915.16万元"/>
        <filter val="发票金额218.448万元"/>
        <filter val="合同金额为1082.72万元"/>
        <filter val="支出金额不一致"/>
        <filter val="发票金额724.5"/>
        <filter val="合同编号有误;发票金额525万"/>
        <filter val="缺少设备发票"/>
        <filter val="缺少合同，发票，转账凭证等"/>
        <filter val="无标红付款信息"/>
        <filter val="申报书无信息"/>
        <filter val="发票号码有误"/>
        <filter val="发票日期有误"/>
        <filter val="签约日期有误"/>
      </filters>
    </filterColumn>
    <extLst/>
  </autoFilter>
  <mergeCells count="1035">
    <mergeCell ref="A216:H216"/>
    <mergeCell ref="A2:A210"/>
    <mergeCell ref="A211:A215"/>
    <mergeCell ref="B2:B4"/>
    <mergeCell ref="B5:B7"/>
    <mergeCell ref="B8:B10"/>
    <mergeCell ref="B11:B13"/>
    <mergeCell ref="B14:B16"/>
    <mergeCell ref="B17:B19"/>
    <mergeCell ref="B20:B22"/>
    <mergeCell ref="B23:B25"/>
    <mergeCell ref="B26:B29"/>
    <mergeCell ref="B30:B32"/>
    <mergeCell ref="B33:B37"/>
    <mergeCell ref="B38:B40"/>
    <mergeCell ref="B41:B42"/>
    <mergeCell ref="B43:B44"/>
    <mergeCell ref="B45:B48"/>
    <mergeCell ref="B49:B50"/>
    <mergeCell ref="B51:B54"/>
    <mergeCell ref="B55:B56"/>
    <mergeCell ref="B57:B58"/>
    <mergeCell ref="B59:B62"/>
    <mergeCell ref="B63:B66"/>
    <mergeCell ref="B67:B69"/>
    <mergeCell ref="B70:B71"/>
    <mergeCell ref="B72:B74"/>
    <mergeCell ref="B75:B76"/>
    <mergeCell ref="B79:B80"/>
    <mergeCell ref="B81:B82"/>
    <mergeCell ref="B88:B89"/>
    <mergeCell ref="B90:B91"/>
    <mergeCell ref="B92:B93"/>
    <mergeCell ref="B95:B96"/>
    <mergeCell ref="B125:B126"/>
    <mergeCell ref="B127:B128"/>
    <mergeCell ref="B129:B130"/>
    <mergeCell ref="B131:B132"/>
    <mergeCell ref="B133:B134"/>
    <mergeCell ref="B135:B136"/>
    <mergeCell ref="B138:B139"/>
    <mergeCell ref="B141:B142"/>
    <mergeCell ref="B143:B144"/>
    <mergeCell ref="B146:B147"/>
    <mergeCell ref="B148:B149"/>
    <mergeCell ref="B151:B152"/>
    <mergeCell ref="B154:B155"/>
    <mergeCell ref="B162:B163"/>
    <mergeCell ref="B167:B168"/>
    <mergeCell ref="B174:B175"/>
    <mergeCell ref="B176:B177"/>
    <mergeCell ref="B179:B180"/>
    <mergeCell ref="B181:B182"/>
    <mergeCell ref="B198:B199"/>
    <mergeCell ref="B200:B201"/>
    <mergeCell ref="B202:B203"/>
    <mergeCell ref="B204:B205"/>
    <mergeCell ref="B212:B213"/>
    <mergeCell ref="C2:C4"/>
    <mergeCell ref="C5:C7"/>
    <mergeCell ref="C8:C10"/>
    <mergeCell ref="C11:C13"/>
    <mergeCell ref="C14:C16"/>
    <mergeCell ref="C17:C19"/>
    <mergeCell ref="C20:C22"/>
    <mergeCell ref="C23:C25"/>
    <mergeCell ref="C26:C29"/>
    <mergeCell ref="C30:C32"/>
    <mergeCell ref="C33:C37"/>
    <mergeCell ref="C38:C40"/>
    <mergeCell ref="C41:C42"/>
    <mergeCell ref="C43:C44"/>
    <mergeCell ref="C45:C48"/>
    <mergeCell ref="C49:C50"/>
    <mergeCell ref="C51:C54"/>
    <mergeCell ref="C55:C56"/>
    <mergeCell ref="C57:C58"/>
    <mergeCell ref="C59:C62"/>
    <mergeCell ref="C63:C66"/>
    <mergeCell ref="C67:C69"/>
    <mergeCell ref="C70:C71"/>
    <mergeCell ref="C72:C74"/>
    <mergeCell ref="C75:C76"/>
    <mergeCell ref="C79:C80"/>
    <mergeCell ref="C81:C82"/>
    <mergeCell ref="C88:C89"/>
    <mergeCell ref="C90:C91"/>
    <mergeCell ref="C92:C93"/>
    <mergeCell ref="C95:C96"/>
    <mergeCell ref="C125:C126"/>
    <mergeCell ref="C127:C128"/>
    <mergeCell ref="C129:C130"/>
    <mergeCell ref="C131:C132"/>
    <mergeCell ref="C133:C134"/>
    <mergeCell ref="C135:C136"/>
    <mergeCell ref="C138:C139"/>
    <mergeCell ref="C141:C142"/>
    <mergeCell ref="C143:C144"/>
    <mergeCell ref="C146:C147"/>
    <mergeCell ref="C148:C149"/>
    <mergeCell ref="C151:C152"/>
    <mergeCell ref="C154:C155"/>
    <mergeCell ref="C162:C163"/>
    <mergeCell ref="C167:C168"/>
    <mergeCell ref="C174:C175"/>
    <mergeCell ref="C176:C177"/>
    <mergeCell ref="C179:C180"/>
    <mergeCell ref="C181:C182"/>
    <mergeCell ref="C198:C199"/>
    <mergeCell ref="C200:C201"/>
    <mergeCell ref="C202:C203"/>
    <mergeCell ref="C204:C205"/>
    <mergeCell ref="C212:C213"/>
    <mergeCell ref="D2:D4"/>
    <mergeCell ref="D5:D7"/>
    <mergeCell ref="D8:D10"/>
    <mergeCell ref="D11:D13"/>
    <mergeCell ref="D14:D16"/>
    <mergeCell ref="D17:D19"/>
    <mergeCell ref="D20:D22"/>
    <mergeCell ref="D23:D25"/>
    <mergeCell ref="D26:D29"/>
    <mergeCell ref="D30:D32"/>
    <mergeCell ref="D33:D37"/>
    <mergeCell ref="D38:D40"/>
    <mergeCell ref="D41:D42"/>
    <mergeCell ref="D43:D44"/>
    <mergeCell ref="D45:D48"/>
    <mergeCell ref="D49:D50"/>
    <mergeCell ref="D51:D54"/>
    <mergeCell ref="D55:D56"/>
    <mergeCell ref="D57:D58"/>
    <mergeCell ref="D59:D62"/>
    <mergeCell ref="D63:D66"/>
    <mergeCell ref="D67:D69"/>
    <mergeCell ref="D70:D71"/>
    <mergeCell ref="D72:D74"/>
    <mergeCell ref="D75:D76"/>
    <mergeCell ref="D79:D80"/>
    <mergeCell ref="D81:D82"/>
    <mergeCell ref="D88:D89"/>
    <mergeCell ref="D90:D91"/>
    <mergeCell ref="D92:D93"/>
    <mergeCell ref="D95:D96"/>
    <mergeCell ref="D125:D126"/>
    <mergeCell ref="D127:D128"/>
    <mergeCell ref="D129:D130"/>
    <mergeCell ref="D131:D132"/>
    <mergeCell ref="D133:D134"/>
    <mergeCell ref="D135:D136"/>
    <mergeCell ref="D138:D139"/>
    <mergeCell ref="D141:D142"/>
    <mergeCell ref="D143:D144"/>
    <mergeCell ref="D146:D147"/>
    <mergeCell ref="D148:D149"/>
    <mergeCell ref="D151:D152"/>
    <mergeCell ref="D154:D155"/>
    <mergeCell ref="D162:D163"/>
    <mergeCell ref="D167:D168"/>
    <mergeCell ref="D174:D175"/>
    <mergeCell ref="D176:D177"/>
    <mergeCell ref="D179:D180"/>
    <mergeCell ref="D181:D182"/>
    <mergeCell ref="D198:D199"/>
    <mergeCell ref="D200:D201"/>
    <mergeCell ref="D202:D203"/>
    <mergeCell ref="D204:D205"/>
    <mergeCell ref="D212:D213"/>
    <mergeCell ref="E2:E4"/>
    <mergeCell ref="E5:E7"/>
    <mergeCell ref="E8:E10"/>
    <mergeCell ref="E11:E13"/>
    <mergeCell ref="E14:E16"/>
    <mergeCell ref="E17:E19"/>
    <mergeCell ref="E20:E22"/>
    <mergeCell ref="E23:E25"/>
    <mergeCell ref="E26:E29"/>
    <mergeCell ref="E30:E32"/>
    <mergeCell ref="E33:E37"/>
    <mergeCell ref="E38:E40"/>
    <mergeCell ref="E41:E42"/>
    <mergeCell ref="E43:E44"/>
    <mergeCell ref="E45:E48"/>
    <mergeCell ref="E49:E50"/>
    <mergeCell ref="E51:E54"/>
    <mergeCell ref="E55:E56"/>
    <mergeCell ref="E57:E58"/>
    <mergeCell ref="E59:E62"/>
    <mergeCell ref="E63:E66"/>
    <mergeCell ref="E67:E69"/>
    <mergeCell ref="E70:E71"/>
    <mergeCell ref="E72:E74"/>
    <mergeCell ref="E75:E76"/>
    <mergeCell ref="E79:E80"/>
    <mergeCell ref="E81:E82"/>
    <mergeCell ref="E88:E89"/>
    <mergeCell ref="E90:E91"/>
    <mergeCell ref="E92:E93"/>
    <mergeCell ref="E95:E96"/>
    <mergeCell ref="E125:E126"/>
    <mergeCell ref="E127:E128"/>
    <mergeCell ref="E129:E130"/>
    <mergeCell ref="E131:E132"/>
    <mergeCell ref="E133:E134"/>
    <mergeCell ref="E135:E136"/>
    <mergeCell ref="E138:E139"/>
    <mergeCell ref="E141:E142"/>
    <mergeCell ref="E143:E144"/>
    <mergeCell ref="E146:E147"/>
    <mergeCell ref="E148:E149"/>
    <mergeCell ref="E151:E152"/>
    <mergeCell ref="E154:E155"/>
    <mergeCell ref="E162:E163"/>
    <mergeCell ref="E167:E168"/>
    <mergeCell ref="E174:E175"/>
    <mergeCell ref="E176:E177"/>
    <mergeCell ref="E179:E180"/>
    <mergeCell ref="E181:E182"/>
    <mergeCell ref="E198:E199"/>
    <mergeCell ref="E200:E201"/>
    <mergeCell ref="E202:E203"/>
    <mergeCell ref="E204:E205"/>
    <mergeCell ref="E212:E213"/>
    <mergeCell ref="F2:F4"/>
    <mergeCell ref="F5:F7"/>
    <mergeCell ref="F8:F10"/>
    <mergeCell ref="F11:F13"/>
    <mergeCell ref="F14:F16"/>
    <mergeCell ref="F17:F19"/>
    <mergeCell ref="F20:F22"/>
    <mergeCell ref="F23:F25"/>
    <mergeCell ref="F26:F29"/>
    <mergeCell ref="F30:F32"/>
    <mergeCell ref="F33:F37"/>
    <mergeCell ref="F38:F40"/>
    <mergeCell ref="F41:F42"/>
    <mergeCell ref="F43:F44"/>
    <mergeCell ref="F45:F48"/>
    <mergeCell ref="F49:F50"/>
    <mergeCell ref="F51:F54"/>
    <mergeCell ref="F55:F56"/>
    <mergeCell ref="F57:F58"/>
    <mergeCell ref="F59:F62"/>
    <mergeCell ref="F63:F66"/>
    <mergeCell ref="F67:F69"/>
    <mergeCell ref="F70:F71"/>
    <mergeCell ref="F72:F74"/>
    <mergeCell ref="F75:F76"/>
    <mergeCell ref="F79:F80"/>
    <mergeCell ref="F81:F82"/>
    <mergeCell ref="F88:F89"/>
    <mergeCell ref="F90:F91"/>
    <mergeCell ref="F92:F93"/>
    <mergeCell ref="F95:F96"/>
    <mergeCell ref="F125:F126"/>
    <mergeCell ref="F127:F128"/>
    <mergeCell ref="F129:F130"/>
    <mergeCell ref="F131:F132"/>
    <mergeCell ref="F133:F134"/>
    <mergeCell ref="F135:F136"/>
    <mergeCell ref="F138:F139"/>
    <mergeCell ref="F141:F142"/>
    <mergeCell ref="F143:F144"/>
    <mergeCell ref="F146:F147"/>
    <mergeCell ref="F148:F149"/>
    <mergeCell ref="F151:F152"/>
    <mergeCell ref="F154:F155"/>
    <mergeCell ref="F162:F163"/>
    <mergeCell ref="F167:F168"/>
    <mergeCell ref="F174:F175"/>
    <mergeCell ref="F176:F177"/>
    <mergeCell ref="F179:F180"/>
    <mergeCell ref="F181:F182"/>
    <mergeCell ref="F198:F199"/>
    <mergeCell ref="F200:F201"/>
    <mergeCell ref="F202:F203"/>
    <mergeCell ref="F204:F205"/>
    <mergeCell ref="F212:F213"/>
    <mergeCell ref="G2:G4"/>
    <mergeCell ref="G5:G7"/>
    <mergeCell ref="G8:G10"/>
    <mergeCell ref="G11:G13"/>
    <mergeCell ref="G14:G16"/>
    <mergeCell ref="G17:G19"/>
    <mergeCell ref="G20:G22"/>
    <mergeCell ref="G23:G25"/>
    <mergeCell ref="G26:G29"/>
    <mergeCell ref="G30:G32"/>
    <mergeCell ref="G33:G37"/>
    <mergeCell ref="G38:G40"/>
    <mergeCell ref="G41:G42"/>
    <mergeCell ref="G43:G44"/>
    <mergeCell ref="G45:G48"/>
    <mergeCell ref="G49:G50"/>
    <mergeCell ref="G51:G54"/>
    <mergeCell ref="G55:G56"/>
    <mergeCell ref="G57:G58"/>
    <mergeCell ref="G59:G62"/>
    <mergeCell ref="G63:G66"/>
    <mergeCell ref="G67:G69"/>
    <mergeCell ref="G70:G71"/>
    <mergeCell ref="G72:G74"/>
    <mergeCell ref="G75:G76"/>
    <mergeCell ref="G79:G80"/>
    <mergeCell ref="G81:G82"/>
    <mergeCell ref="G88:G89"/>
    <mergeCell ref="G90:G91"/>
    <mergeCell ref="G92:G93"/>
    <mergeCell ref="G95:G96"/>
    <mergeCell ref="G125:G126"/>
    <mergeCell ref="G127:G128"/>
    <mergeCell ref="G129:G130"/>
    <mergeCell ref="G131:G132"/>
    <mergeCell ref="G133:G134"/>
    <mergeCell ref="G135:G136"/>
    <mergeCell ref="G138:G139"/>
    <mergeCell ref="G141:G142"/>
    <mergeCell ref="G143:G144"/>
    <mergeCell ref="G146:G147"/>
    <mergeCell ref="G148:G149"/>
    <mergeCell ref="G151:G152"/>
    <mergeCell ref="G154:G155"/>
    <mergeCell ref="G162:G163"/>
    <mergeCell ref="G167:G168"/>
    <mergeCell ref="G174:G175"/>
    <mergeCell ref="G176:G177"/>
    <mergeCell ref="G179:G180"/>
    <mergeCell ref="G181:G182"/>
    <mergeCell ref="G198:G199"/>
    <mergeCell ref="G200:G201"/>
    <mergeCell ref="G202:G203"/>
    <mergeCell ref="G204:G205"/>
    <mergeCell ref="G212:G213"/>
    <mergeCell ref="H2:H4"/>
    <mergeCell ref="H5:H7"/>
    <mergeCell ref="H8:H10"/>
    <mergeCell ref="H11:H13"/>
    <mergeCell ref="H14:H16"/>
    <mergeCell ref="H17:H19"/>
    <mergeCell ref="H20:H22"/>
    <mergeCell ref="H23:H25"/>
    <mergeCell ref="H26:H29"/>
    <mergeCell ref="H30:H32"/>
    <mergeCell ref="H33:H37"/>
    <mergeCell ref="H38:H40"/>
    <mergeCell ref="H41:H42"/>
    <mergeCell ref="H43:H44"/>
    <mergeCell ref="H45:H48"/>
    <mergeCell ref="H49:H50"/>
    <mergeCell ref="H51:H54"/>
    <mergeCell ref="H55:H56"/>
    <mergeCell ref="H57:H58"/>
    <mergeCell ref="H59:H62"/>
    <mergeCell ref="H63:H66"/>
    <mergeCell ref="H67:H69"/>
    <mergeCell ref="H70:H71"/>
    <mergeCell ref="H72:H74"/>
    <mergeCell ref="H75:H76"/>
    <mergeCell ref="H79:H80"/>
    <mergeCell ref="H81:H82"/>
    <mergeCell ref="H88:H89"/>
    <mergeCell ref="H90:H91"/>
    <mergeCell ref="H92:H93"/>
    <mergeCell ref="H95:H96"/>
    <mergeCell ref="H125:H126"/>
    <mergeCell ref="H127:H128"/>
    <mergeCell ref="H129:H130"/>
    <mergeCell ref="H131:H132"/>
    <mergeCell ref="H133:H134"/>
    <mergeCell ref="H135:H136"/>
    <mergeCell ref="H138:H139"/>
    <mergeCell ref="H141:H142"/>
    <mergeCell ref="H143:H144"/>
    <mergeCell ref="H146:H147"/>
    <mergeCell ref="H148:H149"/>
    <mergeCell ref="H151:H152"/>
    <mergeCell ref="H154:H155"/>
    <mergeCell ref="H162:H163"/>
    <mergeCell ref="H167:H168"/>
    <mergeCell ref="H174:H175"/>
    <mergeCell ref="H176:H177"/>
    <mergeCell ref="H179:H180"/>
    <mergeCell ref="H181:H182"/>
    <mergeCell ref="H198:H199"/>
    <mergeCell ref="H200:H201"/>
    <mergeCell ref="H202:H203"/>
    <mergeCell ref="H204:H205"/>
    <mergeCell ref="H212:H213"/>
    <mergeCell ref="I2:I4"/>
    <mergeCell ref="I5:I7"/>
    <mergeCell ref="I8:I10"/>
    <mergeCell ref="I11:I13"/>
    <mergeCell ref="I14:I16"/>
    <mergeCell ref="I17:I19"/>
    <mergeCell ref="I20:I22"/>
    <mergeCell ref="I23:I25"/>
    <mergeCell ref="I26:I29"/>
    <mergeCell ref="I30:I32"/>
    <mergeCell ref="I33:I37"/>
    <mergeCell ref="I38:I40"/>
    <mergeCell ref="I41:I42"/>
    <mergeCell ref="I43:I44"/>
    <mergeCell ref="I45:I48"/>
    <mergeCell ref="I49:I50"/>
    <mergeCell ref="I51:I54"/>
    <mergeCell ref="I55:I56"/>
    <mergeCell ref="I57:I58"/>
    <mergeCell ref="I59:I62"/>
    <mergeCell ref="I63:I66"/>
    <mergeCell ref="I67:I69"/>
    <mergeCell ref="I70:I71"/>
    <mergeCell ref="I72:I74"/>
    <mergeCell ref="I75:I76"/>
    <mergeCell ref="I79:I80"/>
    <mergeCell ref="I81:I82"/>
    <mergeCell ref="I88:I89"/>
    <mergeCell ref="I90:I91"/>
    <mergeCell ref="I92:I93"/>
    <mergeCell ref="I95:I96"/>
    <mergeCell ref="I125:I126"/>
    <mergeCell ref="I127:I128"/>
    <mergeCell ref="I129:I130"/>
    <mergeCell ref="I131:I132"/>
    <mergeCell ref="I133:I134"/>
    <mergeCell ref="I135:I136"/>
    <mergeCell ref="I138:I139"/>
    <mergeCell ref="I141:I142"/>
    <mergeCell ref="I143:I144"/>
    <mergeCell ref="I146:I147"/>
    <mergeCell ref="I148:I149"/>
    <mergeCell ref="I151:I152"/>
    <mergeCell ref="I154:I155"/>
    <mergeCell ref="I162:I163"/>
    <mergeCell ref="I167:I168"/>
    <mergeCell ref="I174:I175"/>
    <mergeCell ref="I176:I177"/>
    <mergeCell ref="I179:I180"/>
    <mergeCell ref="I181:I182"/>
    <mergeCell ref="I198:I199"/>
    <mergeCell ref="I200:I201"/>
    <mergeCell ref="I202:I203"/>
    <mergeCell ref="I204:I205"/>
    <mergeCell ref="I212:I213"/>
    <mergeCell ref="J2:J4"/>
    <mergeCell ref="J5:J7"/>
    <mergeCell ref="J8:J10"/>
    <mergeCell ref="J11:J13"/>
    <mergeCell ref="J14:J16"/>
    <mergeCell ref="J17:J19"/>
    <mergeCell ref="J20:J22"/>
    <mergeCell ref="J23:J25"/>
    <mergeCell ref="J26:J29"/>
    <mergeCell ref="J30:J32"/>
    <mergeCell ref="J33:J37"/>
    <mergeCell ref="J38:J40"/>
    <mergeCell ref="J41:J42"/>
    <mergeCell ref="J43:J44"/>
    <mergeCell ref="J45:J48"/>
    <mergeCell ref="J49:J50"/>
    <mergeCell ref="J51:J54"/>
    <mergeCell ref="J55:J56"/>
    <mergeCell ref="J57:J58"/>
    <mergeCell ref="J59:J62"/>
    <mergeCell ref="J63:J66"/>
    <mergeCell ref="J67:J69"/>
    <mergeCell ref="J70:J71"/>
    <mergeCell ref="J72:J74"/>
    <mergeCell ref="J75:J76"/>
    <mergeCell ref="J79:J80"/>
    <mergeCell ref="J81:J82"/>
    <mergeCell ref="J88:J89"/>
    <mergeCell ref="J90:J91"/>
    <mergeCell ref="J92:J93"/>
    <mergeCell ref="J95:J96"/>
    <mergeCell ref="J125:J126"/>
    <mergeCell ref="J127:J128"/>
    <mergeCell ref="J129:J130"/>
    <mergeCell ref="J131:J132"/>
    <mergeCell ref="J133:J134"/>
    <mergeCell ref="J135:J136"/>
    <mergeCell ref="J138:J139"/>
    <mergeCell ref="J141:J142"/>
    <mergeCell ref="J143:J144"/>
    <mergeCell ref="J146:J147"/>
    <mergeCell ref="J148:J149"/>
    <mergeCell ref="J151:J152"/>
    <mergeCell ref="J154:J155"/>
    <mergeCell ref="J162:J163"/>
    <mergeCell ref="J167:J168"/>
    <mergeCell ref="J176:J177"/>
    <mergeCell ref="J179:J180"/>
    <mergeCell ref="J181:J182"/>
    <mergeCell ref="J198:J199"/>
    <mergeCell ref="J200:J201"/>
    <mergeCell ref="J202:J203"/>
    <mergeCell ref="J204:J205"/>
    <mergeCell ref="J212:J213"/>
    <mergeCell ref="K2:K4"/>
    <mergeCell ref="K5:K7"/>
    <mergeCell ref="K8:K10"/>
    <mergeCell ref="K11:K13"/>
    <mergeCell ref="K14:K16"/>
    <mergeCell ref="K17:K19"/>
    <mergeCell ref="K20:K22"/>
    <mergeCell ref="K23:K25"/>
    <mergeCell ref="K26:K29"/>
    <mergeCell ref="K30:K32"/>
    <mergeCell ref="K33:K37"/>
    <mergeCell ref="K38:K40"/>
    <mergeCell ref="K41:K42"/>
    <mergeCell ref="K43:K44"/>
    <mergeCell ref="K45:K48"/>
    <mergeCell ref="K49:K50"/>
    <mergeCell ref="K51:K54"/>
    <mergeCell ref="K55:K56"/>
    <mergeCell ref="K57:K58"/>
    <mergeCell ref="K59:K62"/>
    <mergeCell ref="K63:K66"/>
    <mergeCell ref="K67:K69"/>
    <mergeCell ref="K70:K71"/>
    <mergeCell ref="K72:K74"/>
    <mergeCell ref="K75:K76"/>
    <mergeCell ref="K79:K80"/>
    <mergeCell ref="K81:K82"/>
    <mergeCell ref="K88:K89"/>
    <mergeCell ref="K90:K91"/>
    <mergeCell ref="K92:K93"/>
    <mergeCell ref="K95:K96"/>
    <mergeCell ref="K125:K126"/>
    <mergeCell ref="K127:K128"/>
    <mergeCell ref="K129:K130"/>
    <mergeCell ref="K131:K132"/>
    <mergeCell ref="K133:K134"/>
    <mergeCell ref="K135:K136"/>
    <mergeCell ref="K138:K139"/>
    <mergeCell ref="K141:K142"/>
    <mergeCell ref="K146:K147"/>
    <mergeCell ref="K148:K149"/>
    <mergeCell ref="K151:K152"/>
    <mergeCell ref="K154:K155"/>
    <mergeCell ref="K162:K163"/>
    <mergeCell ref="K167:K168"/>
    <mergeCell ref="K176:K177"/>
    <mergeCell ref="K179:K180"/>
    <mergeCell ref="K181:K182"/>
    <mergeCell ref="K198:K199"/>
    <mergeCell ref="K200:K201"/>
    <mergeCell ref="K202:K203"/>
    <mergeCell ref="K204:K205"/>
    <mergeCell ref="K212:K213"/>
    <mergeCell ref="L2:L4"/>
    <mergeCell ref="L5:L7"/>
    <mergeCell ref="L8:L10"/>
    <mergeCell ref="L11:L13"/>
    <mergeCell ref="L14:L16"/>
    <mergeCell ref="L17:L19"/>
    <mergeCell ref="L20:L22"/>
    <mergeCell ref="L23:L25"/>
    <mergeCell ref="L26:L29"/>
    <mergeCell ref="L30:L32"/>
    <mergeCell ref="L33:L37"/>
    <mergeCell ref="L38:L40"/>
    <mergeCell ref="L41:L42"/>
    <mergeCell ref="L43:L44"/>
    <mergeCell ref="L45:L48"/>
    <mergeCell ref="L49:L50"/>
    <mergeCell ref="L51:L54"/>
    <mergeCell ref="L55:L56"/>
    <mergeCell ref="L57:L58"/>
    <mergeCell ref="L59:L62"/>
    <mergeCell ref="L63:L66"/>
    <mergeCell ref="L67:L69"/>
    <mergeCell ref="L70:L71"/>
    <mergeCell ref="L72:L74"/>
    <mergeCell ref="L75:L76"/>
    <mergeCell ref="L79:L80"/>
    <mergeCell ref="L81:L82"/>
    <mergeCell ref="L88:L89"/>
    <mergeCell ref="L90:L91"/>
    <mergeCell ref="L92:L93"/>
    <mergeCell ref="L95:L96"/>
    <mergeCell ref="L125:L126"/>
    <mergeCell ref="L127:L128"/>
    <mergeCell ref="L129:L130"/>
    <mergeCell ref="L131:L132"/>
    <mergeCell ref="L133:L134"/>
    <mergeCell ref="L135:L136"/>
    <mergeCell ref="L138:L139"/>
    <mergeCell ref="L141:L142"/>
    <mergeCell ref="L146:L147"/>
    <mergeCell ref="L148:L149"/>
    <mergeCell ref="L151:L152"/>
    <mergeCell ref="L154:L155"/>
    <mergeCell ref="L162:L163"/>
    <mergeCell ref="L167:L168"/>
    <mergeCell ref="L176:L177"/>
    <mergeCell ref="L179:L180"/>
    <mergeCell ref="L181:L182"/>
    <mergeCell ref="L198:L199"/>
    <mergeCell ref="L200:L201"/>
    <mergeCell ref="L202:L203"/>
    <mergeCell ref="L204:L205"/>
    <mergeCell ref="L212:L213"/>
    <mergeCell ref="M2:M4"/>
    <mergeCell ref="M5:M7"/>
    <mergeCell ref="M8:M10"/>
    <mergeCell ref="M11:M13"/>
    <mergeCell ref="M14:M16"/>
    <mergeCell ref="M17:M19"/>
    <mergeCell ref="M20:M22"/>
    <mergeCell ref="M23:M25"/>
    <mergeCell ref="M26:M29"/>
    <mergeCell ref="M30:M32"/>
    <mergeCell ref="M33:M37"/>
    <mergeCell ref="M38:M40"/>
    <mergeCell ref="M41:M42"/>
    <mergeCell ref="M43:M44"/>
    <mergeCell ref="M45:M48"/>
    <mergeCell ref="M49:M50"/>
    <mergeCell ref="M51:M54"/>
    <mergeCell ref="M55:M56"/>
    <mergeCell ref="M57:M58"/>
    <mergeCell ref="M59:M62"/>
    <mergeCell ref="M63:M66"/>
    <mergeCell ref="M67:M69"/>
    <mergeCell ref="M70:M71"/>
    <mergeCell ref="M72:M74"/>
    <mergeCell ref="M75:M76"/>
    <mergeCell ref="M79:M80"/>
    <mergeCell ref="M81:M82"/>
    <mergeCell ref="M88:M89"/>
    <mergeCell ref="M90:M91"/>
    <mergeCell ref="M92:M93"/>
    <mergeCell ref="M95:M96"/>
    <mergeCell ref="M125:M126"/>
    <mergeCell ref="M127:M128"/>
    <mergeCell ref="M129:M130"/>
    <mergeCell ref="M131:M132"/>
    <mergeCell ref="M133:M134"/>
    <mergeCell ref="M135:M136"/>
    <mergeCell ref="M138:M139"/>
    <mergeCell ref="M141:M142"/>
    <mergeCell ref="M143:M144"/>
    <mergeCell ref="M146:M147"/>
    <mergeCell ref="M148:M149"/>
    <mergeCell ref="M151:M152"/>
    <mergeCell ref="M154:M155"/>
    <mergeCell ref="M162:M163"/>
    <mergeCell ref="M167:M168"/>
    <mergeCell ref="M176:M177"/>
    <mergeCell ref="M179:M180"/>
    <mergeCell ref="M181:M182"/>
    <mergeCell ref="M198:M199"/>
    <mergeCell ref="M200:M201"/>
    <mergeCell ref="M202:M203"/>
    <mergeCell ref="M204:M205"/>
    <mergeCell ref="M212:M213"/>
    <mergeCell ref="N2:N4"/>
    <mergeCell ref="N5:N7"/>
    <mergeCell ref="N8:N10"/>
    <mergeCell ref="N11:N13"/>
    <mergeCell ref="N14:N16"/>
    <mergeCell ref="N17:N19"/>
    <mergeCell ref="N20:N22"/>
    <mergeCell ref="N23:N25"/>
    <mergeCell ref="N26:N29"/>
    <mergeCell ref="N30:N32"/>
    <mergeCell ref="N33:N37"/>
    <mergeCell ref="N38:N40"/>
    <mergeCell ref="N41:N42"/>
    <mergeCell ref="N43:N44"/>
    <mergeCell ref="N45:N48"/>
    <mergeCell ref="N49:N50"/>
    <mergeCell ref="N51:N54"/>
    <mergeCell ref="N55:N56"/>
    <mergeCell ref="N57:N58"/>
    <mergeCell ref="N59:N62"/>
    <mergeCell ref="N63:N66"/>
    <mergeCell ref="N67:N69"/>
    <mergeCell ref="N70:N71"/>
    <mergeCell ref="N72:N74"/>
    <mergeCell ref="N75:N76"/>
    <mergeCell ref="N79:N80"/>
    <mergeCell ref="N81:N82"/>
    <mergeCell ref="N88:N89"/>
    <mergeCell ref="N90:N91"/>
    <mergeCell ref="N92:N93"/>
    <mergeCell ref="N95:N96"/>
    <mergeCell ref="N125:N126"/>
    <mergeCell ref="N127:N128"/>
    <mergeCell ref="N129:N130"/>
    <mergeCell ref="N131:N132"/>
    <mergeCell ref="N133:N134"/>
    <mergeCell ref="N135:N136"/>
    <mergeCell ref="N138:N139"/>
    <mergeCell ref="N146:N147"/>
    <mergeCell ref="N148:N149"/>
    <mergeCell ref="N154:N155"/>
    <mergeCell ref="N162:N163"/>
    <mergeCell ref="N198:N199"/>
    <mergeCell ref="N200:N201"/>
    <mergeCell ref="N212:N213"/>
    <mergeCell ref="S2:S4"/>
    <mergeCell ref="S5:S7"/>
    <mergeCell ref="S8:S10"/>
    <mergeCell ref="S11:S13"/>
    <mergeCell ref="S14:S16"/>
    <mergeCell ref="S17:S19"/>
    <mergeCell ref="S20:S22"/>
    <mergeCell ref="S23:S25"/>
    <mergeCell ref="S26:S29"/>
    <mergeCell ref="S30:S32"/>
    <mergeCell ref="S33:S37"/>
    <mergeCell ref="S38:S40"/>
    <mergeCell ref="S41:S42"/>
    <mergeCell ref="S43:S44"/>
    <mergeCell ref="S45:S48"/>
    <mergeCell ref="S49:S50"/>
    <mergeCell ref="S51:S54"/>
    <mergeCell ref="S55:S56"/>
    <mergeCell ref="S57:S58"/>
    <mergeCell ref="S59:S62"/>
    <mergeCell ref="S63:S66"/>
    <mergeCell ref="S67:S69"/>
    <mergeCell ref="S70:S71"/>
    <mergeCell ref="S72:S74"/>
    <mergeCell ref="S75:S76"/>
    <mergeCell ref="S79:S80"/>
    <mergeCell ref="S81:S82"/>
    <mergeCell ref="S88:S89"/>
    <mergeCell ref="S90:S91"/>
    <mergeCell ref="S92:S93"/>
    <mergeCell ref="S95:S96"/>
    <mergeCell ref="S125:S126"/>
    <mergeCell ref="S127:S128"/>
    <mergeCell ref="S129:S130"/>
    <mergeCell ref="S131:S132"/>
    <mergeCell ref="S133:S134"/>
    <mergeCell ref="S135:S136"/>
    <mergeCell ref="S138:S139"/>
    <mergeCell ref="S141:S142"/>
    <mergeCell ref="S143:S144"/>
    <mergeCell ref="S146:S147"/>
    <mergeCell ref="S148:S149"/>
    <mergeCell ref="S151:S152"/>
    <mergeCell ref="S154:S155"/>
    <mergeCell ref="S162:S163"/>
    <mergeCell ref="S167:S168"/>
    <mergeCell ref="S174:S175"/>
    <mergeCell ref="S176:S177"/>
    <mergeCell ref="S179:S180"/>
    <mergeCell ref="S181:S182"/>
    <mergeCell ref="S198:S199"/>
    <mergeCell ref="S200:S201"/>
    <mergeCell ref="S202:S203"/>
    <mergeCell ref="S204:S205"/>
    <mergeCell ref="S212:S213"/>
    <mergeCell ref="T2:T4"/>
    <mergeCell ref="T5:T7"/>
    <mergeCell ref="T8:T10"/>
    <mergeCell ref="T11:T13"/>
    <mergeCell ref="T14:T16"/>
    <mergeCell ref="T17:T19"/>
    <mergeCell ref="T20:T22"/>
    <mergeCell ref="T23:T25"/>
    <mergeCell ref="T26:T29"/>
    <mergeCell ref="T30:T32"/>
    <mergeCell ref="T33:T37"/>
    <mergeCell ref="T38:T40"/>
    <mergeCell ref="T41:T42"/>
    <mergeCell ref="T43:T44"/>
    <mergeCell ref="T45:T48"/>
    <mergeCell ref="T49:T50"/>
    <mergeCell ref="T51:T54"/>
    <mergeCell ref="T55:T56"/>
    <mergeCell ref="T57:T58"/>
    <mergeCell ref="T59:T62"/>
    <mergeCell ref="T63:T66"/>
    <mergeCell ref="T67:T69"/>
    <mergeCell ref="T70:T71"/>
    <mergeCell ref="T72:T74"/>
    <mergeCell ref="T75:T76"/>
    <mergeCell ref="T79:T80"/>
    <mergeCell ref="T81:T82"/>
    <mergeCell ref="T88:T89"/>
    <mergeCell ref="T90:T91"/>
    <mergeCell ref="T92:T93"/>
    <mergeCell ref="T95:T96"/>
    <mergeCell ref="T125:T126"/>
    <mergeCell ref="T127:T128"/>
    <mergeCell ref="T129:T130"/>
    <mergeCell ref="T131:T132"/>
    <mergeCell ref="T133:T134"/>
    <mergeCell ref="T135:T136"/>
    <mergeCell ref="T138:T139"/>
    <mergeCell ref="T141:T142"/>
    <mergeCell ref="T143:T144"/>
    <mergeCell ref="T146:T147"/>
    <mergeCell ref="T148:T149"/>
    <mergeCell ref="T151:T152"/>
    <mergeCell ref="T154:T155"/>
    <mergeCell ref="T162:T163"/>
    <mergeCell ref="T167:T168"/>
    <mergeCell ref="T174:T175"/>
    <mergeCell ref="T176:T177"/>
    <mergeCell ref="T179:T180"/>
    <mergeCell ref="T181:T182"/>
    <mergeCell ref="T198:T199"/>
    <mergeCell ref="T200:T201"/>
    <mergeCell ref="T202:T203"/>
    <mergeCell ref="T204:T205"/>
    <mergeCell ref="T212:T213"/>
    <mergeCell ref="U2:U4"/>
    <mergeCell ref="U5:U7"/>
    <mergeCell ref="U8:U10"/>
    <mergeCell ref="U11:U13"/>
    <mergeCell ref="U14:U16"/>
    <mergeCell ref="U17:U19"/>
    <mergeCell ref="U20:U22"/>
    <mergeCell ref="U23:U25"/>
    <mergeCell ref="U26:U29"/>
    <mergeCell ref="U30:U32"/>
    <mergeCell ref="U33:U37"/>
    <mergeCell ref="U38:U40"/>
    <mergeCell ref="U41:U42"/>
    <mergeCell ref="U43:U44"/>
    <mergeCell ref="U45:U48"/>
    <mergeCell ref="U49:U50"/>
    <mergeCell ref="U51:U54"/>
    <mergeCell ref="U55:U56"/>
    <mergeCell ref="U57:U58"/>
    <mergeCell ref="U59:U62"/>
    <mergeCell ref="U63:U66"/>
    <mergeCell ref="U67:U69"/>
    <mergeCell ref="U70:U71"/>
    <mergeCell ref="U72:U74"/>
    <mergeCell ref="U75:U76"/>
    <mergeCell ref="U79:U80"/>
    <mergeCell ref="U81:U82"/>
    <mergeCell ref="U88:U89"/>
    <mergeCell ref="U90:U91"/>
    <mergeCell ref="U92:U93"/>
    <mergeCell ref="U95:U96"/>
    <mergeCell ref="U125:U126"/>
    <mergeCell ref="U127:U128"/>
    <mergeCell ref="U129:U130"/>
    <mergeCell ref="U131:U132"/>
    <mergeCell ref="U133:U134"/>
    <mergeCell ref="U135:U136"/>
    <mergeCell ref="U138:U139"/>
    <mergeCell ref="U141:U142"/>
    <mergeCell ref="U143:U144"/>
    <mergeCell ref="U146:U147"/>
    <mergeCell ref="U148:U149"/>
    <mergeCell ref="U151:U152"/>
    <mergeCell ref="U154:U155"/>
    <mergeCell ref="U162:U163"/>
    <mergeCell ref="U167:U168"/>
    <mergeCell ref="U174:U175"/>
    <mergeCell ref="U176:U177"/>
    <mergeCell ref="U179:U180"/>
    <mergeCell ref="U181:U182"/>
    <mergeCell ref="U198:U199"/>
    <mergeCell ref="U200:U201"/>
    <mergeCell ref="U202:U203"/>
    <mergeCell ref="U204:U205"/>
    <mergeCell ref="U212:U213"/>
    <mergeCell ref="V2:V4"/>
    <mergeCell ref="V5:V7"/>
    <mergeCell ref="V8:V10"/>
    <mergeCell ref="V11:V13"/>
    <mergeCell ref="V14:V16"/>
    <mergeCell ref="V17:V19"/>
    <mergeCell ref="V20:V22"/>
    <mergeCell ref="V23:V25"/>
    <mergeCell ref="V26:V29"/>
    <mergeCell ref="V30:V32"/>
    <mergeCell ref="V33:V37"/>
    <mergeCell ref="V38:V40"/>
    <mergeCell ref="V41:V42"/>
    <mergeCell ref="V43:V44"/>
    <mergeCell ref="V45:V48"/>
    <mergeCell ref="V49:V50"/>
    <mergeCell ref="V51:V54"/>
    <mergeCell ref="V55:V56"/>
    <mergeCell ref="V57:V58"/>
    <mergeCell ref="V59:V62"/>
    <mergeCell ref="V63:V66"/>
    <mergeCell ref="V67:V69"/>
    <mergeCell ref="V70:V71"/>
    <mergeCell ref="V72:V74"/>
    <mergeCell ref="V75:V76"/>
    <mergeCell ref="V79:V80"/>
    <mergeCell ref="V81:V82"/>
    <mergeCell ref="V88:V89"/>
    <mergeCell ref="V90:V91"/>
    <mergeCell ref="V92:V93"/>
    <mergeCell ref="V95:V96"/>
    <mergeCell ref="V125:V126"/>
    <mergeCell ref="V127:V128"/>
    <mergeCell ref="V129:V130"/>
    <mergeCell ref="V131:V132"/>
    <mergeCell ref="V133:V134"/>
    <mergeCell ref="V135:V136"/>
    <mergeCell ref="V138:V139"/>
    <mergeCell ref="V141:V142"/>
    <mergeCell ref="V143:V144"/>
    <mergeCell ref="V146:V147"/>
    <mergeCell ref="V148:V149"/>
    <mergeCell ref="V151:V152"/>
    <mergeCell ref="V154:V155"/>
    <mergeCell ref="V162:V163"/>
    <mergeCell ref="V167:V168"/>
    <mergeCell ref="V174:V175"/>
    <mergeCell ref="V176:V177"/>
    <mergeCell ref="V179:V180"/>
    <mergeCell ref="V181:V182"/>
    <mergeCell ref="V198:V199"/>
    <mergeCell ref="V200:V201"/>
    <mergeCell ref="V202:V203"/>
    <mergeCell ref="V204:V205"/>
    <mergeCell ref="V212:V213"/>
    <mergeCell ref="W2:W4"/>
    <mergeCell ref="W5:W7"/>
    <mergeCell ref="W8:W10"/>
    <mergeCell ref="X2:X4"/>
    <mergeCell ref="Y2:Y4"/>
    <mergeCell ref="Y5:Y7"/>
    <mergeCell ref="Y8:Y10"/>
    <mergeCell ref="Y11:Y13"/>
    <mergeCell ref="Y14:Y16"/>
    <mergeCell ref="Y17:Y19"/>
    <mergeCell ref="Y20:Y22"/>
    <mergeCell ref="Y23:Y25"/>
    <mergeCell ref="Y26:Y29"/>
    <mergeCell ref="Y30:Y32"/>
    <mergeCell ref="Y33:Y37"/>
    <mergeCell ref="Y38:Y40"/>
    <mergeCell ref="Y41:Y42"/>
    <mergeCell ref="Y43:Y44"/>
    <mergeCell ref="Y45:Y48"/>
    <mergeCell ref="Y49:Y50"/>
    <mergeCell ref="Y51:Y54"/>
    <mergeCell ref="Y55:Y56"/>
    <mergeCell ref="Y57:Y58"/>
    <mergeCell ref="Y59:Y62"/>
    <mergeCell ref="Y63:Y66"/>
    <mergeCell ref="Y67:Y69"/>
    <mergeCell ref="Y70:Y71"/>
    <mergeCell ref="Y72:Y74"/>
    <mergeCell ref="Y75:Y76"/>
    <mergeCell ref="Y79:Y80"/>
    <mergeCell ref="Y81:Y82"/>
    <mergeCell ref="Y88:Y89"/>
    <mergeCell ref="Y90:Y91"/>
    <mergeCell ref="Y92:Y93"/>
    <mergeCell ref="Y95:Y96"/>
    <mergeCell ref="Y125:Y126"/>
    <mergeCell ref="Y127:Y128"/>
    <mergeCell ref="Y129:Y130"/>
    <mergeCell ref="Y131:Y132"/>
    <mergeCell ref="Y133:Y134"/>
    <mergeCell ref="Y135:Y136"/>
    <mergeCell ref="Y138:Y139"/>
    <mergeCell ref="Y141:Y142"/>
    <mergeCell ref="Y143:Y144"/>
    <mergeCell ref="Y146:Y147"/>
    <mergeCell ref="Y148:Y149"/>
    <mergeCell ref="Y151:Y152"/>
    <mergeCell ref="Y154:Y155"/>
    <mergeCell ref="Y162:Y163"/>
    <mergeCell ref="Y167:Y168"/>
    <mergeCell ref="Y174:Y175"/>
    <mergeCell ref="Y176:Y177"/>
    <mergeCell ref="Y179:Y180"/>
    <mergeCell ref="Y181:Y182"/>
    <mergeCell ref="Y198:Y199"/>
    <mergeCell ref="Y200:Y201"/>
    <mergeCell ref="Y202:Y203"/>
    <mergeCell ref="Y204:Y205"/>
    <mergeCell ref="Y212:Y213"/>
    <mergeCell ref="AA2:AA4"/>
    <mergeCell ref="AA5:AA7"/>
    <mergeCell ref="AA8:AA10"/>
    <mergeCell ref="AA11:AA13"/>
    <mergeCell ref="AA14:AA16"/>
    <mergeCell ref="AA17:AA19"/>
    <mergeCell ref="AA20:AA22"/>
    <mergeCell ref="AA23:AA25"/>
    <mergeCell ref="AA26:AA29"/>
    <mergeCell ref="AA30:AA32"/>
    <mergeCell ref="AA33:AA37"/>
    <mergeCell ref="AA38:AA40"/>
    <mergeCell ref="AA41:AA42"/>
    <mergeCell ref="AA43:AA44"/>
    <mergeCell ref="AA45:AA48"/>
    <mergeCell ref="AA49:AA50"/>
    <mergeCell ref="AA51:AA54"/>
    <mergeCell ref="AA55:AA56"/>
    <mergeCell ref="AA57:AA58"/>
    <mergeCell ref="AA59:AA62"/>
    <mergeCell ref="AA63:AA66"/>
    <mergeCell ref="AA67:AA69"/>
    <mergeCell ref="AA70:AA71"/>
    <mergeCell ref="AA72:AA74"/>
    <mergeCell ref="AA75:AA76"/>
    <mergeCell ref="AA79:AA80"/>
    <mergeCell ref="AA81:AA82"/>
    <mergeCell ref="AA88:AA89"/>
    <mergeCell ref="AA90:AA91"/>
    <mergeCell ref="AA92:AA93"/>
    <mergeCell ref="AA95:AA96"/>
    <mergeCell ref="AA125:AA126"/>
    <mergeCell ref="AA127:AA128"/>
    <mergeCell ref="AA129:AA130"/>
    <mergeCell ref="AA131:AA132"/>
    <mergeCell ref="AA133:AA134"/>
    <mergeCell ref="AA135:AA136"/>
    <mergeCell ref="AA138:AA139"/>
    <mergeCell ref="AA141:AA142"/>
    <mergeCell ref="AA143:AA144"/>
    <mergeCell ref="AA146:AA147"/>
    <mergeCell ref="AA148:AA149"/>
    <mergeCell ref="AA151:AA152"/>
    <mergeCell ref="AA154:AA155"/>
    <mergeCell ref="AA162:AA163"/>
    <mergeCell ref="AA167:AA168"/>
    <mergeCell ref="AA176:AA177"/>
    <mergeCell ref="AA179:AA180"/>
    <mergeCell ref="AA181:AA182"/>
    <mergeCell ref="AA198:AA199"/>
    <mergeCell ref="AA200:AA201"/>
    <mergeCell ref="AA202:AA203"/>
    <mergeCell ref="AA204:AA205"/>
    <mergeCell ref="AA212:AA213"/>
  </mergeCells>
  <conditionalFormatting sqref="S$1:S$1048576">
    <cfRule type="duplicateValues" dxfId="0" priority="1"/>
  </conditionalFormatting>
  <pageMargins left="0.511805555555556" right="0.393055555555556" top="0.708333333333333" bottom="0.314583333333333" header="0.298611111111111" footer="0.298611111111111"/>
  <pageSetup paperSize="9" scale="47" fitToHeight="0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76"/>
  <sheetViews>
    <sheetView view="pageBreakPreview" zoomScale="60" zoomScaleNormal="85" workbookViewId="0">
      <pane xSplit="8" ySplit="3" topLeftCell="I167" activePane="bottomRight" state="frozen"/>
      <selection/>
      <selection pane="topRight"/>
      <selection pane="bottomLeft"/>
      <selection pane="bottomRight" activeCell="M50" sqref="M50:M53"/>
    </sheetView>
  </sheetViews>
  <sheetFormatPr defaultColWidth="8.75" defaultRowHeight="14.25"/>
  <cols>
    <col min="1" max="1" width="5.5" style="4" customWidth="1"/>
    <col min="2" max="2" width="17.8083333333333" style="5" customWidth="1"/>
    <col min="3" max="3" width="9.66666666666667" style="1" customWidth="1"/>
    <col min="4" max="4" width="5.83333333333333" style="1" hidden="1" customWidth="1"/>
    <col min="5" max="5" width="18.1083333333333" style="1" customWidth="1"/>
    <col min="6" max="6" width="5.83333333333333" style="1" customWidth="1"/>
    <col min="7" max="7" width="15.6833333333333" style="6" customWidth="1"/>
    <col min="8" max="8" width="12.1083333333333" style="7" customWidth="1"/>
    <col min="9" max="9" width="22.0833333333333" style="8" customWidth="1"/>
    <col min="10" max="10" width="13.725" style="1" customWidth="1"/>
    <col min="11" max="11" width="7.38333333333333" style="9" customWidth="1"/>
    <col min="12" max="12" width="19.3833333333333" style="1" customWidth="1"/>
    <col min="13" max="13" width="17.5916666666667" style="1" customWidth="1"/>
    <col min="14" max="14" width="13.725" style="1" customWidth="1"/>
    <col min="15" max="15" width="13.3916666666667" style="1" customWidth="1"/>
    <col min="16" max="16" width="12.4416666666667" style="9" customWidth="1"/>
    <col min="17" max="17" width="8.38333333333333" style="1" customWidth="1"/>
    <col min="18" max="18" width="15.5083333333333" style="1" customWidth="1"/>
    <col min="19" max="19" width="8.5" style="1" customWidth="1"/>
    <col min="20" max="20" width="11.8916666666667" style="1" customWidth="1"/>
    <col min="21" max="21" width="5.38333333333333" style="1" customWidth="1"/>
    <col min="22" max="22" width="7.63333333333333" style="1" customWidth="1"/>
    <col min="23" max="23" width="7" style="1" customWidth="1"/>
    <col min="24" max="24" width="39.225" style="1" customWidth="1"/>
    <col min="25" max="16384" width="8.75" style="1"/>
  </cols>
  <sheetData>
    <row r="1" ht="45.95" customHeight="1" spans="1:24">
      <c r="A1" s="10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33" customHeight="1" spans="1:24">
      <c r="A2" s="12"/>
      <c r="B2" s="13"/>
      <c r="C2" s="13"/>
      <c r="D2" s="13"/>
      <c r="E2" s="13"/>
      <c r="F2" s="13"/>
      <c r="G2" s="13"/>
      <c r="H2" s="13"/>
      <c r="I2" s="13"/>
      <c r="J2" s="13"/>
      <c r="K2" s="40"/>
      <c r="L2" s="13"/>
      <c r="M2" s="13"/>
      <c r="N2" s="13"/>
      <c r="O2" s="13"/>
      <c r="P2" s="40"/>
      <c r="Q2" s="13"/>
      <c r="R2" s="13"/>
      <c r="S2" s="13"/>
      <c r="T2" s="13"/>
      <c r="U2" s="13"/>
      <c r="V2" s="13"/>
      <c r="W2" s="13"/>
      <c r="X2" s="70"/>
    </row>
    <row r="3" s="2" customFormat="1" ht="66" customHeight="1" spans="1:24">
      <c r="A3" s="14" t="s">
        <v>2</v>
      </c>
      <c r="B3" s="15" t="s">
        <v>70</v>
      </c>
      <c r="C3" s="16" t="s">
        <v>824</v>
      </c>
      <c r="D3" s="16" t="s">
        <v>825</v>
      </c>
      <c r="E3" s="15" t="s">
        <v>71</v>
      </c>
      <c r="F3" s="15" t="s">
        <v>72</v>
      </c>
      <c r="G3" s="17" t="s">
        <v>826</v>
      </c>
      <c r="H3" s="18" t="s">
        <v>74</v>
      </c>
      <c r="I3" s="15" t="s">
        <v>75</v>
      </c>
      <c r="J3" s="15" t="s">
        <v>76</v>
      </c>
      <c r="K3" s="15" t="s">
        <v>77</v>
      </c>
      <c r="L3" s="15" t="s">
        <v>22</v>
      </c>
      <c r="M3" s="15" t="s">
        <v>78</v>
      </c>
      <c r="N3" s="15" t="s">
        <v>23</v>
      </c>
      <c r="O3" s="41" t="s">
        <v>79</v>
      </c>
      <c r="P3" s="15" t="s">
        <v>80</v>
      </c>
      <c r="Q3" s="15" t="s">
        <v>81</v>
      </c>
      <c r="R3" s="15" t="s">
        <v>82</v>
      </c>
      <c r="S3" s="15" t="s">
        <v>83</v>
      </c>
      <c r="T3" s="15" t="s">
        <v>84</v>
      </c>
      <c r="U3" s="15" t="s">
        <v>85</v>
      </c>
      <c r="V3" s="15" t="s">
        <v>86</v>
      </c>
      <c r="W3" s="15" t="s">
        <v>827</v>
      </c>
      <c r="X3" s="15" t="s">
        <v>27</v>
      </c>
    </row>
    <row r="4" s="3" customFormat="1" ht="20" customHeight="1" spans="1:24">
      <c r="A4" s="19">
        <f>MAX($A$3:A3)+1</f>
        <v>1</v>
      </c>
      <c r="B4" s="20" t="s">
        <v>90</v>
      </c>
      <c r="C4" s="21" t="s">
        <v>828</v>
      </c>
      <c r="D4" s="21">
        <v>1</v>
      </c>
      <c r="E4" s="19" t="s">
        <v>91</v>
      </c>
      <c r="F4" s="19">
        <v>6</v>
      </c>
      <c r="G4" s="22">
        <v>204</v>
      </c>
      <c r="H4" s="22">
        <v>183</v>
      </c>
      <c r="I4" s="42" t="s">
        <v>92</v>
      </c>
      <c r="J4" s="43">
        <v>44902</v>
      </c>
      <c r="K4" s="19" t="s">
        <v>93</v>
      </c>
      <c r="L4" s="19" t="s">
        <v>94</v>
      </c>
      <c r="M4" s="57">
        <v>204</v>
      </c>
      <c r="N4" s="163">
        <v>44824</v>
      </c>
      <c r="O4" s="46">
        <v>61</v>
      </c>
      <c r="P4" s="47" t="s">
        <v>95</v>
      </c>
      <c r="Q4" s="36" t="s">
        <v>96</v>
      </c>
      <c r="R4" s="80">
        <v>44687</v>
      </c>
      <c r="S4" s="19" t="s">
        <v>97</v>
      </c>
      <c r="T4" s="43">
        <v>44665</v>
      </c>
      <c r="U4" s="19" t="s">
        <v>98</v>
      </c>
      <c r="V4" s="19" t="s">
        <v>99</v>
      </c>
      <c r="W4" s="19">
        <v>1</v>
      </c>
      <c r="X4" s="19" t="s">
        <v>100</v>
      </c>
    </row>
    <row r="5" s="3" customFormat="1" ht="20" customHeight="1" spans="1:24">
      <c r="A5" s="23"/>
      <c r="B5" s="24"/>
      <c r="C5" s="25"/>
      <c r="D5" s="25"/>
      <c r="E5" s="23"/>
      <c r="F5" s="23"/>
      <c r="G5" s="26"/>
      <c r="H5" s="26"/>
      <c r="I5" s="48"/>
      <c r="J5" s="49"/>
      <c r="K5" s="23"/>
      <c r="L5" s="23"/>
      <c r="M5" s="60"/>
      <c r="N5" s="164"/>
      <c r="O5" s="46">
        <v>61</v>
      </c>
      <c r="P5" s="47" t="s">
        <v>101</v>
      </c>
      <c r="Q5" s="36" t="s">
        <v>102</v>
      </c>
      <c r="R5" s="80">
        <v>44687</v>
      </c>
      <c r="S5" s="23"/>
      <c r="T5" s="23"/>
      <c r="U5" s="23"/>
      <c r="V5" s="23"/>
      <c r="W5" s="23"/>
      <c r="X5" s="23"/>
    </row>
    <row r="6" s="3" customFormat="1" ht="20" customHeight="1" spans="1:24">
      <c r="A6" s="27"/>
      <c r="B6" s="28"/>
      <c r="C6" s="29"/>
      <c r="D6" s="29"/>
      <c r="E6" s="27"/>
      <c r="F6" s="27"/>
      <c r="G6" s="30"/>
      <c r="H6" s="30"/>
      <c r="I6" s="51"/>
      <c r="J6" s="52"/>
      <c r="K6" s="27"/>
      <c r="L6" s="27"/>
      <c r="M6" s="62"/>
      <c r="N6" s="101"/>
      <c r="O6" s="46">
        <v>61</v>
      </c>
      <c r="P6" s="47" t="s">
        <v>103</v>
      </c>
      <c r="Q6" s="36" t="s">
        <v>102</v>
      </c>
      <c r="R6" s="80">
        <v>44979</v>
      </c>
      <c r="S6" s="27"/>
      <c r="T6" s="27"/>
      <c r="U6" s="27"/>
      <c r="V6" s="27"/>
      <c r="W6" s="27"/>
      <c r="X6" s="27"/>
    </row>
    <row r="7" s="3" customFormat="1" ht="26" customHeight="1" spans="1:24">
      <c r="A7" s="19">
        <f>MAX($A$3:A6)+1</f>
        <v>2</v>
      </c>
      <c r="B7" s="20" t="s">
        <v>104</v>
      </c>
      <c r="C7" s="21" t="s">
        <v>828</v>
      </c>
      <c r="D7" s="21">
        <v>2</v>
      </c>
      <c r="E7" s="19" t="s">
        <v>105</v>
      </c>
      <c r="F7" s="19">
        <v>5</v>
      </c>
      <c r="G7" s="22">
        <v>442</v>
      </c>
      <c r="H7" s="22">
        <v>396</v>
      </c>
      <c r="I7" s="42" t="s">
        <v>106</v>
      </c>
      <c r="J7" s="43">
        <v>44902</v>
      </c>
      <c r="K7" s="19" t="s">
        <v>107</v>
      </c>
      <c r="L7" s="19" t="s">
        <v>108</v>
      </c>
      <c r="M7" s="57">
        <v>442</v>
      </c>
      <c r="N7" s="43">
        <v>44855</v>
      </c>
      <c r="O7" s="46">
        <v>132</v>
      </c>
      <c r="P7" s="54" t="s">
        <v>109</v>
      </c>
      <c r="Q7" s="36" t="s">
        <v>96</v>
      </c>
      <c r="R7" s="69">
        <v>44687</v>
      </c>
      <c r="S7" s="19" t="s">
        <v>110</v>
      </c>
      <c r="T7" s="43">
        <v>44665</v>
      </c>
      <c r="U7" s="19" t="s">
        <v>98</v>
      </c>
      <c r="V7" s="19" t="s">
        <v>99</v>
      </c>
      <c r="W7" s="19">
        <v>35</v>
      </c>
      <c r="X7" s="19"/>
    </row>
    <row r="8" s="3" customFormat="1" ht="26" customHeight="1" spans="1:24">
      <c r="A8" s="23"/>
      <c r="B8" s="24"/>
      <c r="C8" s="25"/>
      <c r="D8" s="25"/>
      <c r="E8" s="23"/>
      <c r="F8" s="23"/>
      <c r="G8" s="26"/>
      <c r="H8" s="26"/>
      <c r="I8" s="48"/>
      <c r="J8" s="23"/>
      <c r="K8" s="23"/>
      <c r="L8" s="23"/>
      <c r="M8" s="60"/>
      <c r="N8" s="23"/>
      <c r="O8" s="46">
        <v>132</v>
      </c>
      <c r="P8" s="54" t="s">
        <v>111</v>
      </c>
      <c r="Q8" s="36" t="s">
        <v>102</v>
      </c>
      <c r="R8" s="69">
        <v>44692</v>
      </c>
      <c r="S8" s="23"/>
      <c r="T8" s="23"/>
      <c r="U8" s="23"/>
      <c r="V8" s="23"/>
      <c r="W8" s="23"/>
      <c r="X8" s="23"/>
    </row>
    <row r="9" s="3" customFormat="1" ht="26" customHeight="1" spans="1:24">
      <c r="A9" s="27"/>
      <c r="B9" s="28"/>
      <c r="C9" s="29"/>
      <c r="D9" s="29"/>
      <c r="E9" s="27"/>
      <c r="F9" s="27"/>
      <c r="G9" s="30"/>
      <c r="H9" s="30"/>
      <c r="I9" s="51"/>
      <c r="J9" s="27"/>
      <c r="K9" s="27"/>
      <c r="L9" s="27"/>
      <c r="M9" s="62"/>
      <c r="N9" s="27"/>
      <c r="O9" s="46">
        <v>132</v>
      </c>
      <c r="P9" s="54" t="s">
        <v>112</v>
      </c>
      <c r="Q9" s="36" t="s">
        <v>102</v>
      </c>
      <c r="R9" s="69">
        <v>44860</v>
      </c>
      <c r="S9" s="27"/>
      <c r="T9" s="27"/>
      <c r="U9" s="27"/>
      <c r="V9" s="27"/>
      <c r="W9" s="27"/>
      <c r="X9" s="27"/>
    </row>
    <row r="10" s="3" customFormat="1" ht="30" customHeight="1" spans="1:24">
      <c r="A10" s="19">
        <f>MAX($A$3:A9)+1</f>
        <v>3</v>
      </c>
      <c r="B10" s="20" t="s">
        <v>113</v>
      </c>
      <c r="C10" s="21" t="s">
        <v>828</v>
      </c>
      <c r="D10" s="21">
        <v>3</v>
      </c>
      <c r="E10" s="31" t="s">
        <v>829</v>
      </c>
      <c r="F10" s="19">
        <v>9</v>
      </c>
      <c r="G10" s="22">
        <v>232.7</v>
      </c>
      <c r="H10" s="22">
        <v>210</v>
      </c>
      <c r="I10" s="42" t="s">
        <v>115</v>
      </c>
      <c r="J10" s="43">
        <v>44902</v>
      </c>
      <c r="K10" s="19" t="s">
        <v>116</v>
      </c>
      <c r="L10" s="19" t="s">
        <v>117</v>
      </c>
      <c r="M10" s="57">
        <v>232.7</v>
      </c>
      <c r="N10" s="19" t="s">
        <v>118</v>
      </c>
      <c r="O10" s="55">
        <v>70</v>
      </c>
      <c r="P10" s="47" t="s">
        <v>119</v>
      </c>
      <c r="Q10" s="36" t="s">
        <v>96</v>
      </c>
      <c r="R10" s="80">
        <v>44687</v>
      </c>
      <c r="S10" s="19" t="s">
        <v>120</v>
      </c>
      <c r="T10" s="43">
        <v>44665</v>
      </c>
      <c r="U10" s="19" t="s">
        <v>98</v>
      </c>
      <c r="V10" s="19" t="s">
        <v>99</v>
      </c>
      <c r="W10" s="19">
        <v>91</v>
      </c>
      <c r="X10" s="19" t="s">
        <v>830</v>
      </c>
    </row>
    <row r="11" s="3" customFormat="1" ht="30" customHeight="1" spans="1:24">
      <c r="A11" s="23"/>
      <c r="B11" s="24"/>
      <c r="C11" s="25"/>
      <c r="D11" s="25"/>
      <c r="E11" s="32"/>
      <c r="F11" s="23"/>
      <c r="G11" s="26"/>
      <c r="H11" s="26"/>
      <c r="I11" s="48"/>
      <c r="J11" s="23"/>
      <c r="K11" s="23"/>
      <c r="L11" s="23"/>
      <c r="M11" s="60"/>
      <c r="N11" s="23"/>
      <c r="O11" s="55">
        <v>70</v>
      </c>
      <c r="P11" s="47" t="s">
        <v>121</v>
      </c>
      <c r="Q11" s="36" t="s">
        <v>102</v>
      </c>
      <c r="R11" s="80">
        <v>44693</v>
      </c>
      <c r="S11" s="23"/>
      <c r="T11" s="23"/>
      <c r="U11" s="23"/>
      <c r="V11" s="23"/>
      <c r="W11" s="23"/>
      <c r="X11" s="23"/>
    </row>
    <row r="12" s="3" customFormat="1" ht="30" customHeight="1" spans="1:24">
      <c r="A12" s="27"/>
      <c r="B12" s="28"/>
      <c r="C12" s="29"/>
      <c r="D12" s="29"/>
      <c r="E12" s="33"/>
      <c r="F12" s="27"/>
      <c r="G12" s="30"/>
      <c r="H12" s="30"/>
      <c r="I12" s="51"/>
      <c r="J12" s="27"/>
      <c r="K12" s="27"/>
      <c r="L12" s="27"/>
      <c r="M12" s="62"/>
      <c r="N12" s="27"/>
      <c r="O12" s="55">
        <v>70</v>
      </c>
      <c r="P12" s="47" t="s">
        <v>122</v>
      </c>
      <c r="Q12" s="36" t="s">
        <v>102</v>
      </c>
      <c r="R12" s="80">
        <v>45009</v>
      </c>
      <c r="S12" s="27"/>
      <c r="T12" s="27"/>
      <c r="U12" s="27"/>
      <c r="V12" s="27"/>
      <c r="W12" s="27"/>
      <c r="X12" s="27"/>
    </row>
    <row r="13" s="3" customFormat="1" ht="24" customHeight="1" spans="1:24">
      <c r="A13" s="19">
        <f>MAX($A$3:A12)+1</f>
        <v>4</v>
      </c>
      <c r="B13" s="20" t="s">
        <v>123</v>
      </c>
      <c r="C13" s="21" t="s">
        <v>828</v>
      </c>
      <c r="D13" s="21">
        <v>4</v>
      </c>
      <c r="E13" s="31" t="s">
        <v>831</v>
      </c>
      <c r="F13" s="19">
        <v>27</v>
      </c>
      <c r="G13" s="22">
        <v>279</v>
      </c>
      <c r="H13" s="22">
        <v>251</v>
      </c>
      <c r="I13" s="56" t="s">
        <v>125</v>
      </c>
      <c r="J13" s="43">
        <v>44902</v>
      </c>
      <c r="K13" s="57" t="s">
        <v>126</v>
      </c>
      <c r="L13" s="57" t="s">
        <v>127</v>
      </c>
      <c r="M13" s="57">
        <v>279</v>
      </c>
      <c r="N13" s="43">
        <v>44861</v>
      </c>
      <c r="O13" s="55">
        <v>84</v>
      </c>
      <c r="P13" s="58" t="s">
        <v>128</v>
      </c>
      <c r="Q13" s="36" t="s">
        <v>96</v>
      </c>
      <c r="R13" s="69">
        <v>44687</v>
      </c>
      <c r="S13" s="43" t="s">
        <v>129</v>
      </c>
      <c r="T13" s="43">
        <v>44665</v>
      </c>
      <c r="U13" s="19" t="s">
        <v>98</v>
      </c>
      <c r="V13" s="19" t="s">
        <v>99</v>
      </c>
      <c r="W13" s="19">
        <v>127</v>
      </c>
      <c r="X13" s="19" t="s">
        <v>832</v>
      </c>
    </row>
    <row r="14" s="3" customFormat="1" ht="24" customHeight="1" spans="1:24">
      <c r="A14" s="23"/>
      <c r="B14" s="24"/>
      <c r="C14" s="25"/>
      <c r="D14" s="25"/>
      <c r="E14" s="32"/>
      <c r="F14" s="23"/>
      <c r="G14" s="26"/>
      <c r="H14" s="26"/>
      <c r="I14" s="59"/>
      <c r="J14" s="60"/>
      <c r="K14" s="60"/>
      <c r="L14" s="60"/>
      <c r="M14" s="60"/>
      <c r="N14" s="23"/>
      <c r="O14" s="55">
        <v>84</v>
      </c>
      <c r="P14" s="58" t="s">
        <v>130</v>
      </c>
      <c r="Q14" s="36" t="s">
        <v>102</v>
      </c>
      <c r="R14" s="69">
        <v>44692</v>
      </c>
      <c r="S14" s="23"/>
      <c r="T14" s="23"/>
      <c r="U14" s="23"/>
      <c r="V14" s="23"/>
      <c r="W14" s="23"/>
      <c r="X14" s="23"/>
    </row>
    <row r="15" s="3" customFormat="1" ht="65" customHeight="1" spans="1:24">
      <c r="A15" s="27"/>
      <c r="B15" s="28"/>
      <c r="C15" s="29"/>
      <c r="D15" s="29"/>
      <c r="E15" s="33"/>
      <c r="F15" s="27"/>
      <c r="G15" s="30"/>
      <c r="H15" s="30"/>
      <c r="I15" s="61"/>
      <c r="J15" s="62"/>
      <c r="K15" s="62"/>
      <c r="L15" s="62"/>
      <c r="M15" s="62"/>
      <c r="N15" s="27"/>
      <c r="O15" s="55">
        <v>83</v>
      </c>
      <c r="P15" s="58" t="s">
        <v>131</v>
      </c>
      <c r="Q15" s="36" t="s">
        <v>102</v>
      </c>
      <c r="R15" s="69">
        <v>44860</v>
      </c>
      <c r="S15" s="27"/>
      <c r="T15" s="27"/>
      <c r="U15" s="27"/>
      <c r="V15" s="27"/>
      <c r="W15" s="27"/>
      <c r="X15" s="27"/>
    </row>
    <row r="16" s="3" customFormat="1" ht="24" customHeight="1" spans="1:24">
      <c r="A16" s="19">
        <f>MAX($A$3:A15)+1</f>
        <v>5</v>
      </c>
      <c r="B16" s="20" t="s">
        <v>132</v>
      </c>
      <c r="C16" s="21" t="s">
        <v>828</v>
      </c>
      <c r="D16" s="21">
        <v>5</v>
      </c>
      <c r="E16" s="19" t="s">
        <v>133</v>
      </c>
      <c r="F16" s="19">
        <v>2</v>
      </c>
      <c r="G16" s="22">
        <v>89</v>
      </c>
      <c r="H16" s="22">
        <v>79</v>
      </c>
      <c r="I16" s="42" t="s">
        <v>134</v>
      </c>
      <c r="J16" s="43">
        <v>44902</v>
      </c>
      <c r="K16" s="19" t="s">
        <v>135</v>
      </c>
      <c r="L16" s="19" t="s">
        <v>136</v>
      </c>
      <c r="M16" s="57">
        <v>89</v>
      </c>
      <c r="N16" s="43">
        <v>44855</v>
      </c>
      <c r="O16" s="55">
        <v>27</v>
      </c>
      <c r="P16" s="47" t="s">
        <v>137</v>
      </c>
      <c r="Q16" s="36" t="s">
        <v>96</v>
      </c>
      <c r="R16" s="69">
        <v>44687</v>
      </c>
      <c r="S16" s="43" t="s">
        <v>138</v>
      </c>
      <c r="T16" s="43">
        <v>44665</v>
      </c>
      <c r="U16" s="43" t="s">
        <v>98</v>
      </c>
      <c r="V16" s="43" t="s">
        <v>99</v>
      </c>
      <c r="W16" s="73">
        <v>169</v>
      </c>
      <c r="X16" s="74"/>
    </row>
    <row r="17" s="3" customFormat="1" ht="24" customHeight="1" spans="1:24">
      <c r="A17" s="23"/>
      <c r="B17" s="24"/>
      <c r="C17" s="25"/>
      <c r="D17" s="25"/>
      <c r="E17" s="23"/>
      <c r="F17" s="23"/>
      <c r="G17" s="26"/>
      <c r="H17" s="26"/>
      <c r="I17" s="48"/>
      <c r="J17" s="23"/>
      <c r="K17" s="23"/>
      <c r="L17" s="23"/>
      <c r="M17" s="60"/>
      <c r="N17" s="23"/>
      <c r="O17" s="55">
        <v>27</v>
      </c>
      <c r="P17" s="47" t="s">
        <v>139</v>
      </c>
      <c r="Q17" s="36" t="s">
        <v>102</v>
      </c>
      <c r="R17" s="69">
        <v>44692</v>
      </c>
      <c r="S17" s="23"/>
      <c r="T17" s="23"/>
      <c r="U17" s="23"/>
      <c r="V17" s="23"/>
      <c r="W17" s="73"/>
      <c r="X17" s="75"/>
    </row>
    <row r="18" s="3" customFormat="1" ht="24" customHeight="1" spans="1:24">
      <c r="A18" s="27"/>
      <c r="B18" s="28"/>
      <c r="C18" s="29"/>
      <c r="D18" s="29"/>
      <c r="E18" s="27"/>
      <c r="F18" s="27"/>
      <c r="G18" s="30"/>
      <c r="H18" s="30"/>
      <c r="I18" s="51"/>
      <c r="J18" s="27"/>
      <c r="K18" s="27"/>
      <c r="L18" s="27"/>
      <c r="M18" s="62"/>
      <c r="N18" s="27"/>
      <c r="O18" s="55">
        <v>25</v>
      </c>
      <c r="P18" s="47" t="s">
        <v>140</v>
      </c>
      <c r="Q18" s="36" t="s">
        <v>102</v>
      </c>
      <c r="R18" s="69">
        <v>45044</v>
      </c>
      <c r="S18" s="27"/>
      <c r="T18" s="27"/>
      <c r="U18" s="27"/>
      <c r="V18" s="27"/>
      <c r="W18" s="73"/>
      <c r="X18" s="76"/>
    </row>
    <row r="19" s="3" customFormat="1" ht="27" customHeight="1" spans="1:24">
      <c r="A19" s="19">
        <f>MAX($A$3:A18)+1</f>
        <v>6</v>
      </c>
      <c r="B19" s="20" t="s">
        <v>141</v>
      </c>
      <c r="C19" s="21" t="s">
        <v>828</v>
      </c>
      <c r="D19" s="21">
        <v>6</v>
      </c>
      <c r="E19" s="19" t="s">
        <v>142</v>
      </c>
      <c r="F19" s="19">
        <v>3</v>
      </c>
      <c r="G19" s="22">
        <v>192</v>
      </c>
      <c r="H19" s="22">
        <v>174</v>
      </c>
      <c r="I19" s="42" t="s">
        <v>143</v>
      </c>
      <c r="J19" s="43">
        <v>44902</v>
      </c>
      <c r="K19" s="19" t="s">
        <v>144</v>
      </c>
      <c r="L19" s="19" t="s">
        <v>145</v>
      </c>
      <c r="M19" s="57">
        <v>192</v>
      </c>
      <c r="N19" s="43">
        <v>44872</v>
      </c>
      <c r="O19" s="55">
        <v>58</v>
      </c>
      <c r="P19" s="58" t="s">
        <v>146</v>
      </c>
      <c r="Q19" s="36" t="s">
        <v>96</v>
      </c>
      <c r="R19" s="69">
        <v>44687</v>
      </c>
      <c r="S19" s="19" t="s">
        <v>147</v>
      </c>
      <c r="T19" s="43">
        <v>44665</v>
      </c>
      <c r="U19" s="19" t="s">
        <v>98</v>
      </c>
      <c r="V19" s="19" t="s">
        <v>99</v>
      </c>
      <c r="W19" s="19">
        <v>179</v>
      </c>
      <c r="X19" s="19"/>
    </row>
    <row r="20" s="3" customFormat="1" ht="27" customHeight="1" spans="1:24">
      <c r="A20" s="23"/>
      <c r="B20" s="24"/>
      <c r="C20" s="25"/>
      <c r="D20" s="25"/>
      <c r="E20" s="23"/>
      <c r="F20" s="23"/>
      <c r="G20" s="26"/>
      <c r="H20" s="26"/>
      <c r="I20" s="48"/>
      <c r="J20" s="23"/>
      <c r="K20" s="23"/>
      <c r="L20" s="23"/>
      <c r="M20" s="60"/>
      <c r="N20" s="23"/>
      <c r="O20" s="55">
        <v>58</v>
      </c>
      <c r="P20" s="58" t="s">
        <v>148</v>
      </c>
      <c r="Q20" s="36" t="s">
        <v>102</v>
      </c>
      <c r="R20" s="69">
        <v>44692</v>
      </c>
      <c r="S20" s="23"/>
      <c r="T20" s="23"/>
      <c r="U20" s="23"/>
      <c r="V20" s="23"/>
      <c r="W20" s="23"/>
      <c r="X20" s="23"/>
    </row>
    <row r="21" s="3" customFormat="1" ht="27" customHeight="1" spans="1:24">
      <c r="A21" s="27"/>
      <c r="B21" s="28"/>
      <c r="C21" s="29"/>
      <c r="D21" s="29"/>
      <c r="E21" s="27"/>
      <c r="F21" s="27"/>
      <c r="G21" s="30"/>
      <c r="H21" s="30"/>
      <c r="I21" s="51"/>
      <c r="J21" s="27"/>
      <c r="K21" s="27"/>
      <c r="L21" s="27"/>
      <c r="M21" s="62"/>
      <c r="N21" s="27"/>
      <c r="O21" s="55">
        <v>58</v>
      </c>
      <c r="P21" s="58" t="s">
        <v>149</v>
      </c>
      <c r="Q21" s="36" t="s">
        <v>102</v>
      </c>
      <c r="R21" s="69">
        <v>44831</v>
      </c>
      <c r="S21" s="27"/>
      <c r="T21" s="27"/>
      <c r="U21" s="27"/>
      <c r="V21" s="27"/>
      <c r="W21" s="27"/>
      <c r="X21" s="27"/>
    </row>
    <row r="22" s="3" customFormat="1" ht="30" customHeight="1" spans="1:24">
      <c r="A22" s="19">
        <f>MAX($A$3:A21)+1</f>
        <v>7</v>
      </c>
      <c r="B22" s="20" t="s">
        <v>150</v>
      </c>
      <c r="C22" s="21" t="s">
        <v>828</v>
      </c>
      <c r="D22" s="21">
        <v>7</v>
      </c>
      <c r="E22" s="19" t="s">
        <v>151</v>
      </c>
      <c r="F22" s="19">
        <v>10</v>
      </c>
      <c r="G22" s="22">
        <v>730</v>
      </c>
      <c r="H22" s="22">
        <v>590</v>
      </c>
      <c r="I22" s="42" t="s">
        <v>152</v>
      </c>
      <c r="J22" s="43">
        <v>44902</v>
      </c>
      <c r="K22" s="19" t="s">
        <v>153</v>
      </c>
      <c r="L22" s="19" t="s">
        <v>154</v>
      </c>
      <c r="M22" s="165">
        <v>724.5</v>
      </c>
      <c r="N22" s="57" t="s">
        <v>155</v>
      </c>
      <c r="O22" s="55">
        <v>220</v>
      </c>
      <c r="P22" s="58" t="s">
        <v>156</v>
      </c>
      <c r="Q22" s="36" t="s">
        <v>96</v>
      </c>
      <c r="R22" s="69">
        <v>44687</v>
      </c>
      <c r="S22" s="19" t="s">
        <v>157</v>
      </c>
      <c r="T22" s="43">
        <v>44665</v>
      </c>
      <c r="U22" s="19" t="s">
        <v>98</v>
      </c>
      <c r="V22" s="19" t="s">
        <v>99</v>
      </c>
      <c r="W22" s="19">
        <v>210</v>
      </c>
      <c r="X22" s="19" t="s">
        <v>833</v>
      </c>
    </row>
    <row r="23" s="3" customFormat="1" ht="28" customHeight="1" spans="1:24">
      <c r="A23" s="23"/>
      <c r="B23" s="24"/>
      <c r="C23" s="25"/>
      <c r="D23" s="25"/>
      <c r="E23" s="23"/>
      <c r="F23" s="23"/>
      <c r="G23" s="26"/>
      <c r="H23" s="26"/>
      <c r="I23" s="48"/>
      <c r="J23" s="23"/>
      <c r="K23" s="23"/>
      <c r="L23" s="23"/>
      <c r="M23" s="166"/>
      <c r="N23" s="60"/>
      <c r="O23" s="55">
        <v>220</v>
      </c>
      <c r="P23" s="58" t="s">
        <v>159</v>
      </c>
      <c r="Q23" s="36" t="s">
        <v>102</v>
      </c>
      <c r="R23" s="69">
        <v>44692</v>
      </c>
      <c r="S23" s="23"/>
      <c r="T23" s="23"/>
      <c r="U23" s="23"/>
      <c r="V23" s="23"/>
      <c r="W23" s="23"/>
      <c r="X23" s="23"/>
    </row>
    <row r="24" s="3" customFormat="1" ht="35" customHeight="1" spans="1:24">
      <c r="A24" s="27"/>
      <c r="B24" s="28"/>
      <c r="C24" s="29"/>
      <c r="D24" s="29"/>
      <c r="E24" s="27"/>
      <c r="F24" s="27"/>
      <c r="G24" s="30"/>
      <c r="H24" s="30"/>
      <c r="I24" s="51"/>
      <c r="J24" s="27"/>
      <c r="K24" s="27"/>
      <c r="L24" s="27"/>
      <c r="M24" s="167"/>
      <c r="N24" s="62"/>
      <c r="O24" s="55">
        <v>150</v>
      </c>
      <c r="P24" s="58" t="s">
        <v>161</v>
      </c>
      <c r="Q24" s="36" t="s">
        <v>102</v>
      </c>
      <c r="R24" s="69">
        <v>44860</v>
      </c>
      <c r="S24" s="27"/>
      <c r="T24" s="27"/>
      <c r="U24" s="27"/>
      <c r="V24" s="27"/>
      <c r="W24" s="27"/>
      <c r="X24" s="27"/>
    </row>
    <row r="25" s="150" customFormat="1" ht="21" customHeight="1" spans="1:24">
      <c r="A25" s="151">
        <f>MAX($A$3:A24)+1</f>
        <v>8</v>
      </c>
      <c r="B25" s="152" t="s">
        <v>162</v>
      </c>
      <c r="C25" s="151" t="s">
        <v>828</v>
      </c>
      <c r="D25" s="21">
        <v>8</v>
      </c>
      <c r="E25" s="151" t="s">
        <v>163</v>
      </c>
      <c r="F25" s="151">
        <v>3</v>
      </c>
      <c r="G25" s="153">
        <v>193</v>
      </c>
      <c r="H25" s="154">
        <v>174</v>
      </c>
      <c r="I25" s="168" t="s">
        <v>164</v>
      </c>
      <c r="J25" s="169">
        <v>44902</v>
      </c>
      <c r="K25" s="151" t="s">
        <v>165</v>
      </c>
      <c r="L25" s="151" t="s">
        <v>166</v>
      </c>
      <c r="M25" s="170">
        <v>193</v>
      </c>
      <c r="N25" s="171">
        <v>44782</v>
      </c>
      <c r="O25" s="172">
        <v>58</v>
      </c>
      <c r="P25" s="173" t="s">
        <v>167</v>
      </c>
      <c r="Q25" s="181" t="s">
        <v>96</v>
      </c>
      <c r="R25" s="182">
        <v>44687</v>
      </c>
      <c r="S25" s="151" t="s">
        <v>168</v>
      </c>
      <c r="T25" s="169">
        <v>44659</v>
      </c>
      <c r="U25" s="151" t="s">
        <v>98</v>
      </c>
      <c r="V25" s="151" t="s">
        <v>99</v>
      </c>
      <c r="W25" s="151">
        <v>291</v>
      </c>
      <c r="X25" s="151" t="s">
        <v>834</v>
      </c>
    </row>
    <row r="26" s="150" customFormat="1" ht="25" customHeight="1" spans="1:24">
      <c r="A26" s="155"/>
      <c r="B26" s="156"/>
      <c r="C26" s="155"/>
      <c r="D26" s="25"/>
      <c r="E26" s="155"/>
      <c r="F26" s="155"/>
      <c r="G26" s="157"/>
      <c r="H26" s="158"/>
      <c r="I26" s="174"/>
      <c r="J26" s="155"/>
      <c r="K26" s="155"/>
      <c r="L26" s="155"/>
      <c r="M26" s="175"/>
      <c r="N26" s="175"/>
      <c r="O26" s="172">
        <v>58</v>
      </c>
      <c r="P26" s="173" t="s">
        <v>169</v>
      </c>
      <c r="Q26" s="181" t="s">
        <v>102</v>
      </c>
      <c r="R26" s="182">
        <v>44692</v>
      </c>
      <c r="S26" s="155"/>
      <c r="T26" s="155"/>
      <c r="U26" s="155"/>
      <c r="V26" s="155"/>
      <c r="W26" s="155"/>
      <c r="X26" s="155"/>
    </row>
    <row r="27" s="150" customFormat="1" ht="24" customHeight="1" spans="1:24">
      <c r="A27" s="159"/>
      <c r="B27" s="160"/>
      <c r="C27" s="159"/>
      <c r="D27" s="29"/>
      <c r="E27" s="159"/>
      <c r="F27" s="159"/>
      <c r="G27" s="161"/>
      <c r="H27" s="162"/>
      <c r="I27" s="176"/>
      <c r="J27" s="159"/>
      <c r="K27" s="159"/>
      <c r="L27" s="159"/>
      <c r="M27" s="177"/>
      <c r="N27" s="177"/>
      <c r="O27" s="172">
        <v>58</v>
      </c>
      <c r="P27" s="178" t="s">
        <v>170</v>
      </c>
      <c r="Q27" s="181" t="s">
        <v>102</v>
      </c>
      <c r="R27" s="183">
        <v>45008</v>
      </c>
      <c r="S27" s="159"/>
      <c r="T27" s="159"/>
      <c r="U27" s="159"/>
      <c r="V27" s="159"/>
      <c r="W27" s="159"/>
      <c r="X27" s="159"/>
    </row>
    <row r="28" s="3" customFormat="1" ht="29" customHeight="1" spans="1:24">
      <c r="A28" s="19">
        <f>MAX($A$3:A27)+1</f>
        <v>9</v>
      </c>
      <c r="B28" s="20" t="s">
        <v>211</v>
      </c>
      <c r="C28" s="21" t="s">
        <v>828</v>
      </c>
      <c r="D28" s="21">
        <v>13</v>
      </c>
      <c r="E28" s="19"/>
      <c r="F28" s="19">
        <v>1</v>
      </c>
      <c r="G28" s="22">
        <v>875</v>
      </c>
      <c r="H28" s="22">
        <v>524</v>
      </c>
      <c r="I28" s="42" t="s">
        <v>204</v>
      </c>
      <c r="J28" s="43">
        <v>44902</v>
      </c>
      <c r="K28" s="19" t="s">
        <v>212</v>
      </c>
      <c r="L28" s="19" t="s">
        <v>213</v>
      </c>
      <c r="M28" s="165">
        <v>525</v>
      </c>
      <c r="N28" s="43">
        <v>44867</v>
      </c>
      <c r="O28" s="63">
        <v>262</v>
      </c>
      <c r="P28" s="58" t="s">
        <v>209</v>
      </c>
      <c r="Q28" s="36" t="s">
        <v>102</v>
      </c>
      <c r="R28" s="69">
        <v>44756</v>
      </c>
      <c r="S28" s="100" t="s">
        <v>216</v>
      </c>
      <c r="T28" s="43">
        <v>44742</v>
      </c>
      <c r="U28" s="19" t="s">
        <v>98</v>
      </c>
      <c r="V28" s="19" t="s">
        <v>99</v>
      </c>
      <c r="W28" s="19">
        <v>305</v>
      </c>
      <c r="X28" s="19" t="s">
        <v>835</v>
      </c>
    </row>
    <row r="29" s="3" customFormat="1" ht="29" customHeight="1" spans="1:24">
      <c r="A29" s="27"/>
      <c r="B29" s="28"/>
      <c r="C29" s="29"/>
      <c r="D29" s="29"/>
      <c r="E29" s="27"/>
      <c r="F29" s="27"/>
      <c r="G29" s="30"/>
      <c r="H29" s="30"/>
      <c r="I29" s="51"/>
      <c r="J29" s="52"/>
      <c r="K29" s="27"/>
      <c r="L29" s="27"/>
      <c r="M29" s="167"/>
      <c r="N29" s="52"/>
      <c r="O29" s="63">
        <v>262</v>
      </c>
      <c r="P29" s="58" t="s">
        <v>217</v>
      </c>
      <c r="Q29" s="36" t="s">
        <v>102</v>
      </c>
      <c r="R29" s="69">
        <v>44831</v>
      </c>
      <c r="S29" s="101"/>
      <c r="T29" s="52"/>
      <c r="U29" s="27"/>
      <c r="V29" s="27"/>
      <c r="W29" s="27"/>
      <c r="X29" s="27"/>
    </row>
    <row r="30" s="150" customFormat="1" ht="27" customHeight="1" spans="1:24">
      <c r="A30" s="151">
        <f>MAX($A$3:A29)+1</f>
        <v>10</v>
      </c>
      <c r="B30" s="152" t="s">
        <v>218</v>
      </c>
      <c r="C30" s="151" t="s">
        <v>828</v>
      </c>
      <c r="D30" s="21">
        <v>14</v>
      </c>
      <c r="E30" s="151"/>
      <c r="F30" s="151">
        <v>1</v>
      </c>
      <c r="G30" s="153">
        <v>1000</v>
      </c>
      <c r="H30" s="154">
        <v>600</v>
      </c>
      <c r="I30" s="168" t="s">
        <v>219</v>
      </c>
      <c r="J30" s="169">
        <v>44902</v>
      </c>
      <c r="K30" s="151" t="s">
        <v>220</v>
      </c>
      <c r="L30" s="151" t="s">
        <v>836</v>
      </c>
      <c r="M30" s="170">
        <v>900</v>
      </c>
      <c r="N30" s="151" t="s">
        <v>837</v>
      </c>
      <c r="O30" s="179">
        <v>300</v>
      </c>
      <c r="P30" s="173" t="s">
        <v>223</v>
      </c>
      <c r="Q30" s="181" t="s">
        <v>96</v>
      </c>
      <c r="R30" s="184">
        <v>44757</v>
      </c>
      <c r="S30" s="151" t="s">
        <v>224</v>
      </c>
      <c r="T30" s="169">
        <v>44748</v>
      </c>
      <c r="U30" s="151" t="s">
        <v>98</v>
      </c>
      <c r="V30" s="151" t="s">
        <v>99</v>
      </c>
      <c r="W30" s="151">
        <v>326</v>
      </c>
      <c r="X30" s="151" t="s">
        <v>838</v>
      </c>
    </row>
    <row r="31" s="150" customFormat="1" ht="27" customHeight="1" spans="1:24">
      <c r="A31" s="159"/>
      <c r="B31" s="160"/>
      <c r="C31" s="159"/>
      <c r="D31" s="29"/>
      <c r="E31" s="159"/>
      <c r="F31" s="159"/>
      <c r="G31" s="161"/>
      <c r="H31" s="162"/>
      <c r="I31" s="176"/>
      <c r="J31" s="180"/>
      <c r="K31" s="159"/>
      <c r="L31" s="159"/>
      <c r="M31" s="177"/>
      <c r="N31" s="159"/>
      <c r="O31" s="179">
        <v>300</v>
      </c>
      <c r="P31" s="173" t="s">
        <v>225</v>
      </c>
      <c r="Q31" s="181" t="s">
        <v>102</v>
      </c>
      <c r="R31" s="182">
        <v>44860</v>
      </c>
      <c r="S31" s="159"/>
      <c r="T31" s="180"/>
      <c r="U31" s="159"/>
      <c r="V31" s="159"/>
      <c r="W31" s="159"/>
      <c r="X31" s="159"/>
    </row>
    <row r="32" s="3" customFormat="1" ht="19" customHeight="1" spans="1:24">
      <c r="A32" s="19">
        <f>MAX($A$3:A31)+1</f>
        <v>11</v>
      </c>
      <c r="B32" s="20" t="s">
        <v>226</v>
      </c>
      <c r="C32" s="21" t="s">
        <v>828</v>
      </c>
      <c r="D32" s="21">
        <v>15</v>
      </c>
      <c r="E32" s="19"/>
      <c r="F32" s="19">
        <v>1</v>
      </c>
      <c r="G32" s="22">
        <v>870.006</v>
      </c>
      <c r="H32" s="22">
        <v>759</v>
      </c>
      <c r="I32" s="42" t="s">
        <v>227</v>
      </c>
      <c r="J32" s="43">
        <v>44902</v>
      </c>
      <c r="K32" s="19" t="s">
        <v>228</v>
      </c>
      <c r="L32" s="19" t="s">
        <v>229</v>
      </c>
      <c r="M32" s="57">
        <v>870.006</v>
      </c>
      <c r="N32" s="43">
        <v>44830</v>
      </c>
      <c r="O32" s="55">
        <v>260</v>
      </c>
      <c r="P32" s="58" t="s">
        <v>230</v>
      </c>
      <c r="Q32" s="36" t="s">
        <v>96</v>
      </c>
      <c r="R32" s="69">
        <v>44704</v>
      </c>
      <c r="S32" s="19" t="s">
        <v>231</v>
      </c>
      <c r="T32" s="43">
        <v>44682</v>
      </c>
      <c r="U32" s="19" t="s">
        <v>98</v>
      </c>
      <c r="V32" s="19" t="s">
        <v>99</v>
      </c>
      <c r="W32" s="19">
        <v>344</v>
      </c>
      <c r="X32" s="19" t="s">
        <v>839</v>
      </c>
    </row>
    <row r="33" s="3" customFormat="1" ht="17" customHeight="1" spans="1:24">
      <c r="A33" s="23"/>
      <c r="B33" s="24"/>
      <c r="C33" s="25"/>
      <c r="D33" s="25"/>
      <c r="E33" s="23"/>
      <c r="F33" s="23"/>
      <c r="G33" s="26"/>
      <c r="H33" s="26"/>
      <c r="I33" s="48"/>
      <c r="J33" s="23"/>
      <c r="K33" s="23"/>
      <c r="L33" s="23"/>
      <c r="M33" s="60"/>
      <c r="N33" s="23"/>
      <c r="O33" s="55">
        <v>260</v>
      </c>
      <c r="P33" s="58" t="s">
        <v>232</v>
      </c>
      <c r="Q33" s="36" t="s">
        <v>102</v>
      </c>
      <c r="R33" s="69">
        <v>44756</v>
      </c>
      <c r="S33" s="23"/>
      <c r="T33" s="23"/>
      <c r="U33" s="23"/>
      <c r="V33" s="23"/>
      <c r="W33" s="23"/>
      <c r="X33" s="23"/>
    </row>
    <row r="34" s="3" customFormat="1" ht="18" customHeight="1" spans="1:24">
      <c r="A34" s="23"/>
      <c r="B34" s="24"/>
      <c r="C34" s="25"/>
      <c r="D34" s="25"/>
      <c r="E34" s="23"/>
      <c r="F34" s="23"/>
      <c r="G34" s="26"/>
      <c r="H34" s="26"/>
      <c r="I34" s="48"/>
      <c r="J34" s="23"/>
      <c r="K34" s="23"/>
      <c r="L34" s="23"/>
      <c r="M34" s="60"/>
      <c r="N34" s="23"/>
      <c r="O34" s="55">
        <v>89</v>
      </c>
      <c r="P34" s="58" t="s">
        <v>233</v>
      </c>
      <c r="Q34" s="36" t="s">
        <v>102</v>
      </c>
      <c r="R34" s="69">
        <v>44860</v>
      </c>
      <c r="S34" s="23"/>
      <c r="T34" s="23"/>
      <c r="U34" s="23"/>
      <c r="V34" s="23"/>
      <c r="W34" s="23"/>
      <c r="X34" s="23"/>
    </row>
    <row r="35" s="3" customFormat="1" ht="17" customHeight="1" spans="1:24">
      <c r="A35" s="27"/>
      <c r="B35" s="28"/>
      <c r="C35" s="29"/>
      <c r="D35" s="29"/>
      <c r="E35" s="27"/>
      <c r="F35" s="27"/>
      <c r="G35" s="30"/>
      <c r="H35" s="30"/>
      <c r="I35" s="51"/>
      <c r="J35" s="27"/>
      <c r="K35" s="27"/>
      <c r="L35" s="27"/>
      <c r="M35" s="62"/>
      <c r="N35" s="27"/>
      <c r="O35" s="55">
        <v>150</v>
      </c>
      <c r="P35" s="65" t="s">
        <v>234</v>
      </c>
      <c r="Q35" s="36" t="s">
        <v>102</v>
      </c>
      <c r="R35" s="77">
        <v>44999</v>
      </c>
      <c r="S35" s="27"/>
      <c r="T35" s="27"/>
      <c r="U35" s="27"/>
      <c r="V35" s="27"/>
      <c r="W35" s="27"/>
      <c r="X35" s="27"/>
    </row>
    <row r="36" s="3" customFormat="1" ht="24" customHeight="1" spans="1:24">
      <c r="A36" s="19">
        <f>MAX($A$3:A35)+1</f>
        <v>12</v>
      </c>
      <c r="B36" s="20" t="s">
        <v>235</v>
      </c>
      <c r="C36" s="21" t="s">
        <v>828</v>
      </c>
      <c r="D36" s="21">
        <v>16</v>
      </c>
      <c r="E36" s="19" t="s">
        <v>236</v>
      </c>
      <c r="F36" s="19">
        <v>80</v>
      </c>
      <c r="G36" s="22">
        <v>2272</v>
      </c>
      <c r="H36" s="22">
        <v>2044.8</v>
      </c>
      <c r="I36" s="42" t="s">
        <v>237</v>
      </c>
      <c r="J36" s="43">
        <v>44865</v>
      </c>
      <c r="K36" s="19" t="s">
        <v>238</v>
      </c>
      <c r="L36" s="19" t="s">
        <v>239</v>
      </c>
      <c r="M36" s="57">
        <v>2272</v>
      </c>
      <c r="N36" s="43">
        <v>44830</v>
      </c>
      <c r="O36" s="55">
        <v>1794.8</v>
      </c>
      <c r="P36" s="58" t="s">
        <v>240</v>
      </c>
      <c r="Q36" s="36" t="s">
        <v>96</v>
      </c>
      <c r="R36" s="69">
        <v>44680</v>
      </c>
      <c r="S36" s="19" t="s">
        <v>241</v>
      </c>
      <c r="T36" s="43">
        <v>44650</v>
      </c>
      <c r="U36" s="19" t="s">
        <v>98</v>
      </c>
      <c r="V36" s="19" t="s">
        <v>99</v>
      </c>
      <c r="W36" s="19">
        <v>367</v>
      </c>
      <c r="X36" s="19" t="s">
        <v>840</v>
      </c>
    </row>
    <row r="37" s="3" customFormat="1" ht="24" customHeight="1" spans="1:24">
      <c r="A37" s="27"/>
      <c r="B37" s="28"/>
      <c r="C37" s="29"/>
      <c r="D37" s="29"/>
      <c r="E37" s="27"/>
      <c r="F37" s="27"/>
      <c r="G37" s="30"/>
      <c r="H37" s="30"/>
      <c r="I37" s="51"/>
      <c r="J37" s="52"/>
      <c r="K37" s="27"/>
      <c r="L37" s="27"/>
      <c r="M37" s="62"/>
      <c r="N37" s="52"/>
      <c r="O37" s="55">
        <v>250</v>
      </c>
      <c r="P37" s="58" t="s">
        <v>242</v>
      </c>
      <c r="Q37" s="36" t="s">
        <v>102</v>
      </c>
      <c r="R37" s="69">
        <v>44708</v>
      </c>
      <c r="S37" s="27"/>
      <c r="T37" s="52"/>
      <c r="U37" s="27"/>
      <c r="V37" s="27"/>
      <c r="W37" s="27"/>
      <c r="X37" s="27"/>
    </row>
    <row r="38" s="3" customFormat="1" ht="24" customHeight="1" spans="1:24">
      <c r="A38" s="19">
        <f>MAX($A$3:A37)+1</f>
        <v>13</v>
      </c>
      <c r="B38" s="20" t="s">
        <v>243</v>
      </c>
      <c r="C38" s="21" t="s">
        <v>828</v>
      </c>
      <c r="D38" s="21">
        <v>17</v>
      </c>
      <c r="E38" s="19" t="s">
        <v>244</v>
      </c>
      <c r="F38" s="19">
        <v>2</v>
      </c>
      <c r="G38" s="22">
        <v>882</v>
      </c>
      <c r="H38" s="22">
        <v>757.172305</v>
      </c>
      <c r="I38" s="42" t="s">
        <v>245</v>
      </c>
      <c r="J38" s="43">
        <v>44925</v>
      </c>
      <c r="K38" s="19" t="s">
        <v>246</v>
      </c>
      <c r="L38" s="19" t="s">
        <v>247</v>
      </c>
      <c r="M38" s="57">
        <v>882</v>
      </c>
      <c r="N38" s="43">
        <v>44888</v>
      </c>
      <c r="O38" s="55">
        <v>114.6</v>
      </c>
      <c r="P38" s="47" t="s">
        <v>248</v>
      </c>
      <c r="Q38" s="36" t="s">
        <v>96</v>
      </c>
      <c r="R38" s="77">
        <v>44690</v>
      </c>
      <c r="S38" s="19" t="s">
        <v>249</v>
      </c>
      <c r="T38" s="43">
        <v>44651</v>
      </c>
      <c r="U38" s="19" t="s">
        <v>98</v>
      </c>
      <c r="V38" s="19" t="s">
        <v>99</v>
      </c>
      <c r="W38" s="19">
        <v>585</v>
      </c>
      <c r="X38" s="19"/>
    </row>
    <row r="39" s="3" customFormat="1" ht="24" customHeight="1" spans="1:24">
      <c r="A39" s="23"/>
      <c r="B39" s="24"/>
      <c r="C39" s="25"/>
      <c r="D39" s="25"/>
      <c r="E39" s="23"/>
      <c r="F39" s="23"/>
      <c r="G39" s="26"/>
      <c r="H39" s="26"/>
      <c r="I39" s="48"/>
      <c r="J39" s="23"/>
      <c r="K39" s="23"/>
      <c r="L39" s="23"/>
      <c r="M39" s="60"/>
      <c r="N39" s="23"/>
      <c r="O39" s="55">
        <v>150</v>
      </c>
      <c r="P39" s="47" t="s">
        <v>250</v>
      </c>
      <c r="Q39" s="36" t="s">
        <v>102</v>
      </c>
      <c r="R39" s="77">
        <v>44708</v>
      </c>
      <c r="S39" s="23"/>
      <c r="T39" s="23"/>
      <c r="U39" s="23"/>
      <c r="V39" s="23"/>
      <c r="W39" s="23"/>
      <c r="X39" s="23"/>
    </row>
    <row r="40" s="3" customFormat="1" ht="24" customHeight="1" spans="1:24">
      <c r="A40" s="23"/>
      <c r="B40" s="24"/>
      <c r="C40" s="25"/>
      <c r="D40" s="25"/>
      <c r="E40" s="23"/>
      <c r="F40" s="23"/>
      <c r="G40" s="26"/>
      <c r="H40" s="26"/>
      <c r="I40" s="48"/>
      <c r="J40" s="23"/>
      <c r="K40" s="23"/>
      <c r="L40" s="23"/>
      <c r="M40" s="60"/>
      <c r="N40" s="23"/>
      <c r="O40" s="55">
        <v>352.8</v>
      </c>
      <c r="P40" s="47" t="s">
        <v>251</v>
      </c>
      <c r="Q40" s="36" t="s">
        <v>102</v>
      </c>
      <c r="R40" s="77">
        <v>44955</v>
      </c>
      <c r="S40" s="23"/>
      <c r="T40" s="23"/>
      <c r="U40" s="23"/>
      <c r="V40" s="23"/>
      <c r="W40" s="23"/>
      <c r="X40" s="23"/>
    </row>
    <row r="41" s="3" customFormat="1" ht="24" customHeight="1" spans="1:24">
      <c r="A41" s="27"/>
      <c r="B41" s="28"/>
      <c r="C41" s="29"/>
      <c r="D41" s="29"/>
      <c r="E41" s="27"/>
      <c r="F41" s="27"/>
      <c r="G41" s="30"/>
      <c r="H41" s="30"/>
      <c r="I41" s="51"/>
      <c r="J41" s="27"/>
      <c r="K41" s="27"/>
      <c r="L41" s="27"/>
      <c r="M41" s="62"/>
      <c r="N41" s="27"/>
      <c r="O41" s="55">
        <v>139.772305</v>
      </c>
      <c r="P41" s="65" t="s">
        <v>252</v>
      </c>
      <c r="Q41" s="36" t="s">
        <v>102</v>
      </c>
      <c r="R41" s="77">
        <v>45007</v>
      </c>
      <c r="S41" s="27"/>
      <c r="T41" s="27"/>
      <c r="U41" s="27"/>
      <c r="V41" s="27"/>
      <c r="W41" s="27"/>
      <c r="X41" s="27"/>
    </row>
    <row r="42" s="150" customFormat="1" ht="24" customHeight="1" spans="1:24">
      <c r="A42" s="151">
        <f>MAX($A$3:A41)+1</f>
        <v>14</v>
      </c>
      <c r="B42" s="152" t="s">
        <v>243</v>
      </c>
      <c r="C42" s="151" t="s">
        <v>828</v>
      </c>
      <c r="D42" s="21">
        <v>18</v>
      </c>
      <c r="E42" s="151" t="s">
        <v>253</v>
      </c>
      <c r="F42" s="151">
        <v>5</v>
      </c>
      <c r="G42" s="153">
        <v>2042.5</v>
      </c>
      <c r="H42" s="154">
        <v>612.75</v>
      </c>
      <c r="I42" s="168" t="s">
        <v>254</v>
      </c>
      <c r="J42" s="169">
        <v>44865</v>
      </c>
      <c r="K42" s="151" t="s">
        <v>255</v>
      </c>
      <c r="L42" s="151" t="s">
        <v>841</v>
      </c>
      <c r="M42" s="170">
        <v>2042.5</v>
      </c>
      <c r="N42" s="151" t="s">
        <v>842</v>
      </c>
      <c r="O42" s="172">
        <v>212.75</v>
      </c>
      <c r="P42" s="173" t="s">
        <v>258</v>
      </c>
      <c r="Q42" s="181" t="s">
        <v>96</v>
      </c>
      <c r="R42" s="182">
        <v>44680</v>
      </c>
      <c r="S42" s="151" t="s">
        <v>259</v>
      </c>
      <c r="T42" s="169">
        <v>44651</v>
      </c>
      <c r="U42" s="151" t="s">
        <v>98</v>
      </c>
      <c r="V42" s="151" t="s">
        <v>99</v>
      </c>
      <c r="W42" s="151">
        <v>609</v>
      </c>
      <c r="X42" s="151" t="s">
        <v>843</v>
      </c>
    </row>
    <row r="43" s="150" customFormat="1" ht="29" customHeight="1" spans="1:24">
      <c r="A43" s="159"/>
      <c r="B43" s="160"/>
      <c r="C43" s="159"/>
      <c r="D43" s="29"/>
      <c r="E43" s="159"/>
      <c r="F43" s="159"/>
      <c r="G43" s="161"/>
      <c r="H43" s="162"/>
      <c r="I43" s="176"/>
      <c r="J43" s="180"/>
      <c r="K43" s="159"/>
      <c r="L43" s="159"/>
      <c r="M43" s="177"/>
      <c r="N43" s="159"/>
      <c r="O43" s="172">
        <v>400</v>
      </c>
      <c r="P43" s="173" t="s">
        <v>260</v>
      </c>
      <c r="Q43" s="181" t="s">
        <v>102</v>
      </c>
      <c r="R43" s="182">
        <v>44708</v>
      </c>
      <c r="S43" s="159"/>
      <c r="T43" s="180"/>
      <c r="U43" s="159"/>
      <c r="V43" s="159"/>
      <c r="W43" s="159"/>
      <c r="X43" s="159"/>
    </row>
    <row r="44" s="3" customFormat="1" ht="24" customHeight="1" spans="1:24">
      <c r="A44" s="19">
        <f>MAX($A$3:A43)+1</f>
        <v>15</v>
      </c>
      <c r="B44" s="20" t="s">
        <v>261</v>
      </c>
      <c r="C44" s="21" t="s">
        <v>828</v>
      </c>
      <c r="D44" s="21">
        <v>19</v>
      </c>
      <c r="E44" s="19" t="s">
        <v>262</v>
      </c>
      <c r="F44" s="19">
        <v>4</v>
      </c>
      <c r="G44" s="22">
        <v>783</v>
      </c>
      <c r="H44" s="22">
        <v>234.9</v>
      </c>
      <c r="I44" s="56" t="s">
        <v>263</v>
      </c>
      <c r="J44" s="43">
        <v>44865</v>
      </c>
      <c r="K44" s="57" t="s">
        <v>264</v>
      </c>
      <c r="L44" s="57" t="s">
        <v>265</v>
      </c>
      <c r="M44" s="57">
        <v>783</v>
      </c>
      <c r="N44" s="57" t="s">
        <v>266</v>
      </c>
      <c r="O44" s="55">
        <v>84.9</v>
      </c>
      <c r="P44" s="58" t="s">
        <v>267</v>
      </c>
      <c r="Q44" s="36" t="s">
        <v>96</v>
      </c>
      <c r="R44" s="69">
        <v>44691</v>
      </c>
      <c r="S44" s="57" t="s">
        <v>268</v>
      </c>
      <c r="T44" s="43">
        <v>44651</v>
      </c>
      <c r="U44" s="19" t="s">
        <v>98</v>
      </c>
      <c r="V44" s="57" t="s">
        <v>99</v>
      </c>
      <c r="W44" s="78">
        <v>639</v>
      </c>
      <c r="X44" s="57"/>
    </row>
    <row r="45" s="3" customFormat="1" ht="36.95" customHeight="1" spans="1:24">
      <c r="A45" s="27"/>
      <c r="B45" s="28"/>
      <c r="C45" s="29"/>
      <c r="D45" s="29"/>
      <c r="E45" s="27"/>
      <c r="F45" s="27"/>
      <c r="G45" s="30"/>
      <c r="H45" s="30"/>
      <c r="I45" s="61"/>
      <c r="J45" s="52"/>
      <c r="K45" s="62"/>
      <c r="L45" s="62"/>
      <c r="M45" s="62"/>
      <c r="N45" s="62"/>
      <c r="O45" s="55">
        <v>150</v>
      </c>
      <c r="P45" s="58" t="s">
        <v>112</v>
      </c>
      <c r="Q45" s="36" t="s">
        <v>102</v>
      </c>
      <c r="R45" s="69">
        <v>44711</v>
      </c>
      <c r="S45" s="62"/>
      <c r="T45" s="52"/>
      <c r="U45" s="27"/>
      <c r="V45" s="62"/>
      <c r="W45" s="78"/>
      <c r="X45" s="62"/>
    </row>
    <row r="46" s="3" customFormat="1" ht="24" customHeight="1" spans="1:24">
      <c r="A46" s="19">
        <f>MAX($A$3:A45)+1</f>
        <v>16</v>
      </c>
      <c r="B46" s="20" t="s">
        <v>269</v>
      </c>
      <c r="C46" s="21" t="s">
        <v>828</v>
      </c>
      <c r="D46" s="21">
        <v>20</v>
      </c>
      <c r="E46" s="19" t="s">
        <v>270</v>
      </c>
      <c r="F46" s="19">
        <v>13</v>
      </c>
      <c r="G46" s="22">
        <v>936.28</v>
      </c>
      <c r="H46" s="22">
        <v>889.466</v>
      </c>
      <c r="I46" s="42" t="s">
        <v>271</v>
      </c>
      <c r="J46" s="43">
        <v>44925</v>
      </c>
      <c r="K46" s="19" t="s">
        <v>272</v>
      </c>
      <c r="L46" s="100" t="s">
        <v>844</v>
      </c>
      <c r="M46" s="57">
        <v>936.28</v>
      </c>
      <c r="N46" s="19" t="s">
        <v>845</v>
      </c>
      <c r="O46" s="55">
        <v>455.396</v>
      </c>
      <c r="P46" s="47" t="s">
        <v>275</v>
      </c>
      <c r="Q46" s="36" t="s">
        <v>96</v>
      </c>
      <c r="R46" s="77">
        <v>44690</v>
      </c>
      <c r="S46" s="19" t="s">
        <v>276</v>
      </c>
      <c r="T46" s="43">
        <v>44651</v>
      </c>
      <c r="U46" s="19" t="s">
        <v>98</v>
      </c>
      <c r="V46" s="19" t="s">
        <v>99</v>
      </c>
      <c r="W46" s="19">
        <v>658</v>
      </c>
      <c r="X46" s="79" t="s">
        <v>177</v>
      </c>
    </row>
    <row r="47" s="3" customFormat="1" ht="24" customHeight="1" spans="1:24">
      <c r="A47" s="23"/>
      <c r="B47" s="24"/>
      <c r="C47" s="25"/>
      <c r="D47" s="25"/>
      <c r="E47" s="23"/>
      <c r="F47" s="23"/>
      <c r="G47" s="26"/>
      <c r="H47" s="26"/>
      <c r="I47" s="48"/>
      <c r="J47" s="23"/>
      <c r="K47" s="23"/>
      <c r="L47" s="164"/>
      <c r="M47" s="60"/>
      <c r="N47" s="23"/>
      <c r="O47" s="55">
        <v>200</v>
      </c>
      <c r="P47" s="47" t="s">
        <v>278</v>
      </c>
      <c r="Q47" s="36" t="s">
        <v>102</v>
      </c>
      <c r="R47" s="77">
        <v>44708</v>
      </c>
      <c r="S47" s="23"/>
      <c r="T47" s="23"/>
      <c r="U47" s="23"/>
      <c r="V47" s="23"/>
      <c r="W47" s="23"/>
      <c r="X47" s="79"/>
    </row>
    <row r="48" s="3" customFormat="1" ht="24" customHeight="1" spans="1:24">
      <c r="A48" s="23"/>
      <c r="B48" s="24"/>
      <c r="C48" s="25"/>
      <c r="D48" s="25"/>
      <c r="E48" s="23"/>
      <c r="F48" s="23"/>
      <c r="G48" s="26"/>
      <c r="H48" s="26"/>
      <c r="I48" s="48"/>
      <c r="J48" s="23"/>
      <c r="K48" s="23"/>
      <c r="L48" s="164"/>
      <c r="M48" s="60"/>
      <c r="N48" s="23"/>
      <c r="O48" s="55">
        <v>24.07</v>
      </c>
      <c r="P48" s="47" t="s">
        <v>279</v>
      </c>
      <c r="Q48" s="36" t="s">
        <v>96</v>
      </c>
      <c r="R48" s="77">
        <v>45005</v>
      </c>
      <c r="S48" s="23"/>
      <c r="T48" s="23"/>
      <c r="U48" s="23"/>
      <c r="V48" s="23"/>
      <c r="W48" s="23"/>
      <c r="X48" s="79"/>
    </row>
    <row r="49" s="3" customFormat="1" ht="24" customHeight="1" spans="1:24">
      <c r="A49" s="27"/>
      <c r="B49" s="28"/>
      <c r="C49" s="29"/>
      <c r="D49" s="29"/>
      <c r="E49" s="27"/>
      <c r="F49" s="27"/>
      <c r="G49" s="30"/>
      <c r="H49" s="30"/>
      <c r="I49" s="51"/>
      <c r="J49" s="27"/>
      <c r="K49" s="27"/>
      <c r="L49" s="101"/>
      <c r="M49" s="62"/>
      <c r="N49" s="27"/>
      <c r="O49" s="55">
        <v>210</v>
      </c>
      <c r="P49" s="47" t="s">
        <v>281</v>
      </c>
      <c r="Q49" s="36" t="s">
        <v>102</v>
      </c>
      <c r="R49" s="77">
        <v>44999</v>
      </c>
      <c r="S49" s="27"/>
      <c r="T49" s="27"/>
      <c r="U49" s="27"/>
      <c r="V49" s="27"/>
      <c r="W49" s="27"/>
      <c r="X49" s="79"/>
    </row>
    <row r="50" s="3" customFormat="1" ht="24" customHeight="1" spans="1:24">
      <c r="A50" s="19">
        <f>MAX($A$3:A49)+1</f>
        <v>17</v>
      </c>
      <c r="B50" s="20" t="s">
        <v>282</v>
      </c>
      <c r="C50" s="21" t="s">
        <v>828</v>
      </c>
      <c r="D50" s="21">
        <v>21</v>
      </c>
      <c r="E50" s="19" t="s">
        <v>283</v>
      </c>
      <c r="F50" s="19">
        <v>7</v>
      </c>
      <c r="G50" s="22">
        <v>229.6</v>
      </c>
      <c r="H50" s="22">
        <v>206.62</v>
      </c>
      <c r="I50" s="42" t="s">
        <v>284</v>
      </c>
      <c r="J50" s="43">
        <v>44925</v>
      </c>
      <c r="K50" s="19" t="s">
        <v>285</v>
      </c>
      <c r="L50" s="19" t="s">
        <v>286</v>
      </c>
      <c r="M50" s="165">
        <v>218.448</v>
      </c>
      <c r="N50" s="43">
        <v>44875</v>
      </c>
      <c r="O50" s="55">
        <v>48.4</v>
      </c>
      <c r="P50" s="47" t="s">
        <v>287</v>
      </c>
      <c r="Q50" s="36" t="s">
        <v>96</v>
      </c>
      <c r="R50" s="77">
        <v>44690</v>
      </c>
      <c r="S50" s="19" t="s">
        <v>288</v>
      </c>
      <c r="T50" s="43">
        <v>44650</v>
      </c>
      <c r="U50" s="19" t="s">
        <v>98</v>
      </c>
      <c r="V50" s="19" t="s">
        <v>99</v>
      </c>
      <c r="W50" s="19">
        <v>762</v>
      </c>
      <c r="X50" s="79" t="s">
        <v>846</v>
      </c>
    </row>
    <row r="51" s="3" customFormat="1" ht="24" customHeight="1" spans="1:24">
      <c r="A51" s="23"/>
      <c r="B51" s="24"/>
      <c r="C51" s="25"/>
      <c r="D51" s="25"/>
      <c r="E51" s="23"/>
      <c r="F51" s="23"/>
      <c r="G51" s="26"/>
      <c r="H51" s="26"/>
      <c r="I51" s="48"/>
      <c r="J51" s="23"/>
      <c r="K51" s="23"/>
      <c r="L51" s="23"/>
      <c r="M51" s="166"/>
      <c r="N51" s="23"/>
      <c r="O51" s="55">
        <v>50</v>
      </c>
      <c r="P51" s="47" t="s">
        <v>291</v>
      </c>
      <c r="Q51" s="36" t="s">
        <v>102</v>
      </c>
      <c r="R51" s="77">
        <v>44708</v>
      </c>
      <c r="S51" s="23"/>
      <c r="T51" s="23"/>
      <c r="U51" s="23"/>
      <c r="V51" s="23"/>
      <c r="W51" s="23"/>
      <c r="X51" s="79"/>
    </row>
    <row r="52" s="3" customFormat="1" ht="24" customHeight="1" spans="1:24">
      <c r="A52" s="23"/>
      <c r="B52" s="24"/>
      <c r="C52" s="25"/>
      <c r="D52" s="25"/>
      <c r="E52" s="23"/>
      <c r="F52" s="23"/>
      <c r="G52" s="26"/>
      <c r="H52" s="26"/>
      <c r="I52" s="48"/>
      <c r="J52" s="23"/>
      <c r="K52" s="23"/>
      <c r="L52" s="23"/>
      <c r="M52" s="166"/>
      <c r="N52" s="23"/>
      <c r="O52" s="55">
        <v>85</v>
      </c>
      <c r="P52" s="47" t="s">
        <v>293</v>
      </c>
      <c r="Q52" s="36" t="s">
        <v>102</v>
      </c>
      <c r="R52" s="77">
        <v>44936</v>
      </c>
      <c r="S52" s="23"/>
      <c r="T52" s="23"/>
      <c r="U52" s="23"/>
      <c r="V52" s="23"/>
      <c r="W52" s="23"/>
      <c r="X52" s="79"/>
    </row>
    <row r="53" s="3" customFormat="1" ht="24" customHeight="1" spans="1:24">
      <c r="A53" s="27"/>
      <c r="B53" s="28"/>
      <c r="C53" s="29"/>
      <c r="D53" s="29"/>
      <c r="E53" s="27"/>
      <c r="F53" s="27"/>
      <c r="G53" s="30"/>
      <c r="H53" s="30"/>
      <c r="I53" s="51"/>
      <c r="J53" s="27"/>
      <c r="K53" s="27"/>
      <c r="L53" s="27"/>
      <c r="M53" s="167"/>
      <c r="N53" s="27"/>
      <c r="O53" s="55">
        <v>23.22</v>
      </c>
      <c r="P53" s="47" t="s">
        <v>294</v>
      </c>
      <c r="Q53" s="36" t="s">
        <v>96</v>
      </c>
      <c r="R53" s="80">
        <v>44985</v>
      </c>
      <c r="S53" s="27"/>
      <c r="T53" s="27"/>
      <c r="U53" s="27"/>
      <c r="V53" s="27"/>
      <c r="W53" s="27"/>
      <c r="X53" s="79"/>
    </row>
    <row r="54" s="3" customFormat="1" ht="24" customHeight="1" spans="1:24">
      <c r="A54" s="19">
        <f>MAX($A$3:A53)+1</f>
        <v>18</v>
      </c>
      <c r="B54" s="20" t="s">
        <v>296</v>
      </c>
      <c r="C54" s="21" t="s">
        <v>828</v>
      </c>
      <c r="D54" s="21">
        <v>22</v>
      </c>
      <c r="E54" s="19" t="s">
        <v>297</v>
      </c>
      <c r="F54" s="19">
        <v>2</v>
      </c>
      <c r="G54" s="22">
        <v>138</v>
      </c>
      <c r="H54" s="22">
        <v>124.2</v>
      </c>
      <c r="I54" s="42" t="s">
        <v>284</v>
      </c>
      <c r="J54" s="43">
        <v>44925</v>
      </c>
      <c r="K54" s="19" t="s">
        <v>298</v>
      </c>
      <c r="L54" s="19" t="s">
        <v>299</v>
      </c>
      <c r="M54" s="57">
        <v>138</v>
      </c>
      <c r="N54" s="43">
        <v>44873</v>
      </c>
      <c r="O54" s="55">
        <v>41.4</v>
      </c>
      <c r="P54" s="58" t="s">
        <v>300</v>
      </c>
      <c r="Q54" s="36" t="s">
        <v>96</v>
      </c>
      <c r="R54" s="69">
        <v>44691</v>
      </c>
      <c r="S54" s="19" t="s">
        <v>301</v>
      </c>
      <c r="T54" s="43">
        <v>44650</v>
      </c>
      <c r="U54" s="19" t="s">
        <v>98</v>
      </c>
      <c r="V54" s="19" t="s">
        <v>99</v>
      </c>
      <c r="W54" s="19">
        <v>794</v>
      </c>
      <c r="X54" s="19"/>
    </row>
    <row r="55" s="3" customFormat="1" ht="24" customHeight="1" spans="1:24">
      <c r="A55" s="23"/>
      <c r="B55" s="24"/>
      <c r="C55" s="25"/>
      <c r="D55" s="25"/>
      <c r="E55" s="23"/>
      <c r="F55" s="23"/>
      <c r="G55" s="26"/>
      <c r="H55" s="26"/>
      <c r="I55" s="48"/>
      <c r="J55" s="23"/>
      <c r="K55" s="23"/>
      <c r="L55" s="23"/>
      <c r="M55" s="60"/>
      <c r="N55" s="23"/>
      <c r="O55" s="55">
        <v>52.8</v>
      </c>
      <c r="P55" s="58" t="s">
        <v>302</v>
      </c>
      <c r="Q55" s="36" t="s">
        <v>96</v>
      </c>
      <c r="R55" s="69">
        <v>44891</v>
      </c>
      <c r="S55" s="23"/>
      <c r="T55" s="23"/>
      <c r="U55" s="23"/>
      <c r="V55" s="23"/>
      <c r="W55" s="23"/>
      <c r="X55" s="23"/>
    </row>
    <row r="56" s="3" customFormat="1" ht="24" customHeight="1" spans="1:24">
      <c r="A56" s="27"/>
      <c r="B56" s="28"/>
      <c r="C56" s="29"/>
      <c r="D56" s="29"/>
      <c r="E56" s="27"/>
      <c r="F56" s="27"/>
      <c r="G56" s="30"/>
      <c r="H56" s="30"/>
      <c r="I56" s="51"/>
      <c r="J56" s="27"/>
      <c r="K56" s="27"/>
      <c r="L56" s="27"/>
      <c r="M56" s="62"/>
      <c r="N56" s="27"/>
      <c r="O56" s="55">
        <v>30</v>
      </c>
      <c r="P56" s="58" t="s">
        <v>303</v>
      </c>
      <c r="Q56" s="36" t="s">
        <v>102</v>
      </c>
      <c r="R56" s="69">
        <v>44904</v>
      </c>
      <c r="S56" s="27"/>
      <c r="T56" s="27"/>
      <c r="U56" s="27"/>
      <c r="V56" s="27"/>
      <c r="W56" s="27"/>
      <c r="X56" s="27"/>
    </row>
    <row r="57" s="3" customFormat="1" ht="71" customHeight="1" spans="1:24">
      <c r="A57" s="19">
        <f>MAX($A$3:A56)+1</f>
        <v>19</v>
      </c>
      <c r="B57" s="20" t="s">
        <v>304</v>
      </c>
      <c r="C57" s="21" t="s">
        <v>828</v>
      </c>
      <c r="D57" s="21">
        <v>23</v>
      </c>
      <c r="E57" s="19" t="s">
        <v>305</v>
      </c>
      <c r="F57" s="19">
        <v>3</v>
      </c>
      <c r="G57" s="22">
        <v>210</v>
      </c>
      <c r="H57" s="22">
        <v>189</v>
      </c>
      <c r="I57" s="42" t="s">
        <v>306</v>
      </c>
      <c r="J57" s="43">
        <v>44925</v>
      </c>
      <c r="K57" s="19" t="s">
        <v>307</v>
      </c>
      <c r="L57" s="19" t="s">
        <v>308</v>
      </c>
      <c r="M57" s="57">
        <v>210</v>
      </c>
      <c r="N57" s="19" t="s">
        <v>847</v>
      </c>
      <c r="O57" s="55">
        <v>99</v>
      </c>
      <c r="P57" s="58" t="s">
        <v>310</v>
      </c>
      <c r="Q57" s="36" t="s">
        <v>96</v>
      </c>
      <c r="R57" s="69">
        <v>44680</v>
      </c>
      <c r="S57" s="19" t="s">
        <v>311</v>
      </c>
      <c r="T57" s="43">
        <v>44631</v>
      </c>
      <c r="U57" s="19" t="s">
        <v>98</v>
      </c>
      <c r="V57" s="19" t="s">
        <v>99</v>
      </c>
      <c r="W57" s="19">
        <v>818</v>
      </c>
      <c r="X57" s="19"/>
    </row>
    <row r="58" s="3" customFormat="1" ht="44" customHeight="1" spans="1:24">
      <c r="A58" s="27"/>
      <c r="B58" s="28"/>
      <c r="C58" s="29"/>
      <c r="D58" s="29"/>
      <c r="E58" s="27"/>
      <c r="F58" s="27"/>
      <c r="G58" s="30"/>
      <c r="H58" s="30"/>
      <c r="I58" s="51"/>
      <c r="J58" s="52"/>
      <c r="K58" s="27"/>
      <c r="L58" s="27"/>
      <c r="M58" s="62"/>
      <c r="N58" s="27"/>
      <c r="O58" s="55">
        <v>90</v>
      </c>
      <c r="P58" s="58" t="s">
        <v>161</v>
      </c>
      <c r="Q58" s="36" t="s">
        <v>102</v>
      </c>
      <c r="R58" s="69">
        <v>44708</v>
      </c>
      <c r="S58" s="27"/>
      <c r="T58" s="52"/>
      <c r="U58" s="27"/>
      <c r="V58" s="27"/>
      <c r="W58" s="27"/>
      <c r="X58" s="27"/>
    </row>
    <row r="59" s="3" customFormat="1" ht="24" customHeight="1" spans="1:24">
      <c r="A59" s="19">
        <f>MAX($A$3:A58)+1</f>
        <v>20</v>
      </c>
      <c r="B59" s="20" t="s">
        <v>313</v>
      </c>
      <c r="C59" s="21" t="s">
        <v>828</v>
      </c>
      <c r="D59" s="21">
        <v>24</v>
      </c>
      <c r="E59" s="19" t="s">
        <v>314</v>
      </c>
      <c r="F59" s="19">
        <v>4</v>
      </c>
      <c r="G59" s="22">
        <v>228.2</v>
      </c>
      <c r="H59" s="22">
        <v>216.74</v>
      </c>
      <c r="I59" s="42" t="s">
        <v>271</v>
      </c>
      <c r="J59" s="43">
        <v>44925</v>
      </c>
      <c r="K59" s="19" t="s">
        <v>315</v>
      </c>
      <c r="L59" s="19" t="s">
        <v>848</v>
      </c>
      <c r="M59" s="57">
        <v>228.2</v>
      </c>
      <c r="N59" s="43">
        <v>44862</v>
      </c>
      <c r="O59" s="55">
        <v>159.74</v>
      </c>
      <c r="P59" s="47" t="s">
        <v>202</v>
      </c>
      <c r="Q59" s="36" t="s">
        <v>96</v>
      </c>
      <c r="R59" s="80">
        <v>44691</v>
      </c>
      <c r="S59" s="19" t="s">
        <v>317</v>
      </c>
      <c r="T59" s="43">
        <v>44645</v>
      </c>
      <c r="U59" s="19" t="s">
        <v>98</v>
      </c>
      <c r="V59" s="19" t="s">
        <v>99</v>
      </c>
      <c r="W59" s="19">
        <v>848</v>
      </c>
      <c r="X59" s="19"/>
    </row>
    <row r="60" s="3" customFormat="1" ht="24" customHeight="1" spans="1:24">
      <c r="A60" s="23"/>
      <c r="B60" s="24"/>
      <c r="C60" s="25"/>
      <c r="D60" s="25"/>
      <c r="E60" s="23"/>
      <c r="F60" s="23"/>
      <c r="G60" s="26"/>
      <c r="H60" s="26"/>
      <c r="I60" s="48"/>
      <c r="J60" s="23"/>
      <c r="K60" s="23"/>
      <c r="L60" s="23"/>
      <c r="M60" s="60"/>
      <c r="N60" s="23"/>
      <c r="O60" s="55">
        <v>50</v>
      </c>
      <c r="P60" s="47" t="s">
        <v>281</v>
      </c>
      <c r="Q60" s="36" t="s">
        <v>102</v>
      </c>
      <c r="R60" s="80">
        <v>45008</v>
      </c>
      <c r="S60" s="23"/>
      <c r="T60" s="23"/>
      <c r="U60" s="23"/>
      <c r="V60" s="23"/>
      <c r="W60" s="23"/>
      <c r="X60" s="23"/>
    </row>
    <row r="61" s="3" customFormat="1" ht="24" customHeight="1" spans="1:24">
      <c r="A61" s="27"/>
      <c r="B61" s="28"/>
      <c r="C61" s="29"/>
      <c r="D61" s="29"/>
      <c r="E61" s="27"/>
      <c r="F61" s="27"/>
      <c r="G61" s="30"/>
      <c r="H61" s="30"/>
      <c r="I61" s="51"/>
      <c r="J61" s="27"/>
      <c r="K61" s="27"/>
      <c r="L61" s="27"/>
      <c r="M61" s="62"/>
      <c r="N61" s="27"/>
      <c r="O61" s="55">
        <v>7</v>
      </c>
      <c r="P61" s="47" t="s">
        <v>319</v>
      </c>
      <c r="Q61" s="36" t="s">
        <v>102</v>
      </c>
      <c r="R61" s="80">
        <v>45044</v>
      </c>
      <c r="S61" s="27"/>
      <c r="T61" s="27"/>
      <c r="U61" s="27"/>
      <c r="V61" s="27"/>
      <c r="W61" s="27"/>
      <c r="X61" s="27"/>
    </row>
    <row r="62" s="3" customFormat="1" ht="31" customHeight="1" spans="1:24">
      <c r="A62" s="19">
        <f>MAX($A$3:A61)+1</f>
        <v>21</v>
      </c>
      <c r="B62" s="20" t="s">
        <v>320</v>
      </c>
      <c r="C62" s="21" t="s">
        <v>828</v>
      </c>
      <c r="D62" s="21">
        <v>25</v>
      </c>
      <c r="E62" s="19" t="s">
        <v>321</v>
      </c>
      <c r="F62" s="19">
        <v>9</v>
      </c>
      <c r="G62" s="22">
        <v>74.7</v>
      </c>
      <c r="H62" s="22">
        <v>67.23</v>
      </c>
      <c r="I62" s="42" t="s">
        <v>322</v>
      </c>
      <c r="J62" s="43">
        <v>44925</v>
      </c>
      <c r="K62" s="19" t="s">
        <v>323</v>
      </c>
      <c r="L62" s="19" t="s">
        <v>324</v>
      </c>
      <c r="M62" s="57">
        <v>74.7</v>
      </c>
      <c r="N62" s="43">
        <v>44875</v>
      </c>
      <c r="O62" s="55">
        <v>44.82</v>
      </c>
      <c r="P62" s="58" t="s">
        <v>325</v>
      </c>
      <c r="Q62" s="36" t="s">
        <v>96</v>
      </c>
      <c r="R62" s="81">
        <v>44690</v>
      </c>
      <c r="S62" s="19" t="s">
        <v>326</v>
      </c>
      <c r="T62" s="43">
        <v>44650</v>
      </c>
      <c r="U62" s="19" t="s">
        <v>98</v>
      </c>
      <c r="V62" s="19" t="s">
        <v>99</v>
      </c>
      <c r="W62" s="19">
        <v>880</v>
      </c>
      <c r="X62" s="19"/>
    </row>
    <row r="63" s="3" customFormat="1" ht="31" customHeight="1" spans="1:24">
      <c r="A63" s="27"/>
      <c r="B63" s="28"/>
      <c r="C63" s="29"/>
      <c r="D63" s="29"/>
      <c r="E63" s="27"/>
      <c r="F63" s="27"/>
      <c r="G63" s="30"/>
      <c r="H63" s="30"/>
      <c r="I63" s="51"/>
      <c r="J63" s="52"/>
      <c r="K63" s="27"/>
      <c r="L63" s="27"/>
      <c r="M63" s="62"/>
      <c r="N63" s="52"/>
      <c r="O63" s="55">
        <v>22.41</v>
      </c>
      <c r="P63" s="58" t="s">
        <v>328</v>
      </c>
      <c r="Q63" s="36" t="s">
        <v>96</v>
      </c>
      <c r="R63" s="81">
        <v>44893</v>
      </c>
      <c r="S63" s="27"/>
      <c r="T63" s="52"/>
      <c r="U63" s="27"/>
      <c r="V63" s="27"/>
      <c r="W63" s="27"/>
      <c r="X63" s="27"/>
    </row>
    <row r="64" s="3" customFormat="1" ht="32.1" customHeight="1" spans="1:24">
      <c r="A64" s="36">
        <f>MAX($A$3:A63)+1</f>
        <v>22</v>
      </c>
      <c r="B64" s="37" t="s">
        <v>329</v>
      </c>
      <c r="C64" s="38" t="s">
        <v>828</v>
      </c>
      <c r="D64" s="38">
        <v>26</v>
      </c>
      <c r="E64" s="36" t="s">
        <v>330</v>
      </c>
      <c r="F64" s="36">
        <v>1</v>
      </c>
      <c r="G64" s="39">
        <v>68</v>
      </c>
      <c r="H64" s="39">
        <v>34</v>
      </c>
      <c r="I64" s="66" t="s">
        <v>331</v>
      </c>
      <c r="J64" s="67">
        <v>44865</v>
      </c>
      <c r="K64" s="58" t="s">
        <v>332</v>
      </c>
      <c r="L64" s="36" t="s">
        <v>333</v>
      </c>
      <c r="M64" s="68">
        <v>68</v>
      </c>
      <c r="N64" s="69">
        <v>44852</v>
      </c>
      <c r="O64" s="55">
        <v>34</v>
      </c>
      <c r="P64" s="58" t="s">
        <v>334</v>
      </c>
      <c r="Q64" s="36" t="s">
        <v>96</v>
      </c>
      <c r="R64" s="69">
        <v>44680</v>
      </c>
      <c r="S64" s="36" t="s">
        <v>335</v>
      </c>
      <c r="T64" s="69">
        <v>44650</v>
      </c>
      <c r="U64" s="36" t="s">
        <v>98</v>
      </c>
      <c r="V64" s="36" t="s">
        <v>336</v>
      </c>
      <c r="W64" s="36">
        <v>896</v>
      </c>
      <c r="X64" s="36"/>
    </row>
    <row r="65" s="3" customFormat="1" ht="24" customHeight="1" spans="1:24">
      <c r="A65" s="19">
        <f>MAX($A$3:A64)+1</f>
        <v>23</v>
      </c>
      <c r="B65" s="20" t="s">
        <v>329</v>
      </c>
      <c r="C65" s="21" t="s">
        <v>828</v>
      </c>
      <c r="D65" s="21">
        <v>28</v>
      </c>
      <c r="E65" s="19" t="s">
        <v>345</v>
      </c>
      <c r="F65" s="19">
        <v>1</v>
      </c>
      <c r="G65" s="22">
        <v>28</v>
      </c>
      <c r="H65" s="22">
        <v>25.2</v>
      </c>
      <c r="I65" s="42" t="s">
        <v>331</v>
      </c>
      <c r="J65" s="43">
        <v>44865</v>
      </c>
      <c r="K65" s="19" t="s">
        <v>332</v>
      </c>
      <c r="L65" s="19" t="s">
        <v>346</v>
      </c>
      <c r="M65" s="57">
        <v>28</v>
      </c>
      <c r="N65" s="43">
        <v>44852</v>
      </c>
      <c r="O65" s="55">
        <v>7.56</v>
      </c>
      <c r="P65" s="58" t="s">
        <v>347</v>
      </c>
      <c r="Q65" s="36" t="s">
        <v>96</v>
      </c>
      <c r="R65" s="69">
        <v>44825</v>
      </c>
      <c r="S65" s="19" t="s">
        <v>348</v>
      </c>
      <c r="T65" s="43">
        <v>44711</v>
      </c>
      <c r="U65" s="19" t="s">
        <v>98</v>
      </c>
      <c r="V65" s="19" t="s">
        <v>336</v>
      </c>
      <c r="W65" s="19">
        <v>902</v>
      </c>
      <c r="X65" s="19"/>
    </row>
    <row r="66" s="3" customFormat="1" ht="24" customHeight="1" spans="1:24">
      <c r="A66" s="27"/>
      <c r="B66" s="28"/>
      <c r="C66" s="29"/>
      <c r="D66" s="29"/>
      <c r="E66" s="27"/>
      <c r="F66" s="27"/>
      <c r="G66" s="30"/>
      <c r="H66" s="30"/>
      <c r="I66" s="51"/>
      <c r="J66" s="52"/>
      <c r="K66" s="27"/>
      <c r="L66" s="27"/>
      <c r="M66" s="62"/>
      <c r="N66" s="52"/>
      <c r="O66" s="55">
        <v>17.64</v>
      </c>
      <c r="P66" s="58" t="s">
        <v>350</v>
      </c>
      <c r="Q66" s="36" t="s">
        <v>102</v>
      </c>
      <c r="R66" s="69">
        <v>44831</v>
      </c>
      <c r="S66" s="27"/>
      <c r="T66" s="52"/>
      <c r="U66" s="27"/>
      <c r="V66" s="27"/>
      <c r="W66" s="27"/>
      <c r="X66" s="27"/>
    </row>
    <row r="67" s="3" customFormat="1" ht="24" customHeight="1" spans="1:24">
      <c r="A67" s="19">
        <f>MAX($A$3:A66)+1</f>
        <v>24</v>
      </c>
      <c r="B67" s="20" t="s">
        <v>351</v>
      </c>
      <c r="C67" s="21" t="s">
        <v>828</v>
      </c>
      <c r="D67" s="21">
        <v>29</v>
      </c>
      <c r="E67" s="19" t="s">
        <v>352</v>
      </c>
      <c r="F67" s="19">
        <v>1</v>
      </c>
      <c r="G67" s="22">
        <v>50.5</v>
      </c>
      <c r="H67" s="22">
        <v>45.45</v>
      </c>
      <c r="I67" s="42" t="s">
        <v>353</v>
      </c>
      <c r="J67" s="43">
        <v>44925</v>
      </c>
      <c r="K67" s="19" t="s">
        <v>354</v>
      </c>
      <c r="L67" s="19" t="s">
        <v>355</v>
      </c>
      <c r="M67" s="57">
        <v>50.5</v>
      </c>
      <c r="N67" s="43">
        <v>44848</v>
      </c>
      <c r="O67" s="55">
        <v>35.45</v>
      </c>
      <c r="P67" s="58" t="s">
        <v>356</v>
      </c>
      <c r="Q67" s="36" t="s">
        <v>96</v>
      </c>
      <c r="R67" s="69">
        <v>44873</v>
      </c>
      <c r="S67" s="19" t="s">
        <v>357</v>
      </c>
      <c r="T67" s="43">
        <v>44644</v>
      </c>
      <c r="U67" s="19" t="s">
        <v>98</v>
      </c>
      <c r="V67" s="19" t="s">
        <v>99</v>
      </c>
      <c r="W67" s="19">
        <v>912</v>
      </c>
      <c r="X67" s="19"/>
    </row>
    <row r="68" s="3" customFormat="1" ht="24" customHeight="1" spans="1:24">
      <c r="A68" s="27"/>
      <c r="B68" s="28"/>
      <c r="C68" s="29"/>
      <c r="D68" s="29"/>
      <c r="E68" s="27"/>
      <c r="F68" s="27"/>
      <c r="G68" s="30"/>
      <c r="H68" s="30"/>
      <c r="I68" s="51"/>
      <c r="J68" s="52"/>
      <c r="K68" s="27"/>
      <c r="L68" s="27"/>
      <c r="M68" s="62"/>
      <c r="N68" s="52"/>
      <c r="O68" s="55">
        <v>10</v>
      </c>
      <c r="P68" s="58" t="s">
        <v>358</v>
      </c>
      <c r="Q68" s="36" t="s">
        <v>102</v>
      </c>
      <c r="R68" s="69">
        <v>44904</v>
      </c>
      <c r="S68" s="27"/>
      <c r="T68" s="52"/>
      <c r="U68" s="27"/>
      <c r="V68" s="27"/>
      <c r="W68" s="27"/>
      <c r="X68" s="27"/>
    </row>
    <row r="69" s="3" customFormat="1" ht="30" customHeight="1" spans="1:24">
      <c r="A69" s="36">
        <f>MAX($A$3:A68)+1</f>
        <v>25</v>
      </c>
      <c r="B69" s="37" t="s">
        <v>359</v>
      </c>
      <c r="C69" s="38" t="s">
        <v>828</v>
      </c>
      <c r="D69" s="38">
        <v>30</v>
      </c>
      <c r="E69" s="36" t="s">
        <v>360</v>
      </c>
      <c r="F69" s="36">
        <v>2</v>
      </c>
      <c r="G69" s="39">
        <v>11.2</v>
      </c>
      <c r="H69" s="39">
        <v>10.08</v>
      </c>
      <c r="I69" s="66" t="s">
        <v>361</v>
      </c>
      <c r="J69" s="67">
        <v>44925</v>
      </c>
      <c r="K69" s="58" t="s">
        <v>362</v>
      </c>
      <c r="L69" s="36" t="s">
        <v>363</v>
      </c>
      <c r="M69" s="68">
        <v>11.2</v>
      </c>
      <c r="N69" s="69">
        <v>44870</v>
      </c>
      <c r="O69" s="55">
        <v>10.08</v>
      </c>
      <c r="P69" s="58" t="s">
        <v>364</v>
      </c>
      <c r="Q69" s="36" t="s">
        <v>96</v>
      </c>
      <c r="R69" s="69">
        <v>44891</v>
      </c>
      <c r="S69" s="36" t="s">
        <v>365</v>
      </c>
      <c r="T69" s="69">
        <v>44651</v>
      </c>
      <c r="U69" s="36" t="s">
        <v>98</v>
      </c>
      <c r="V69" s="36" t="s">
        <v>99</v>
      </c>
      <c r="W69" s="36">
        <v>921</v>
      </c>
      <c r="X69" s="36"/>
    </row>
    <row r="70" s="3" customFormat="1" ht="30.95" customHeight="1" spans="1:24">
      <c r="A70" s="36">
        <f>MAX($A$3:A69)+1</f>
        <v>26</v>
      </c>
      <c r="B70" s="37" t="s">
        <v>367</v>
      </c>
      <c r="C70" s="38" t="s">
        <v>828</v>
      </c>
      <c r="D70" s="38">
        <v>31</v>
      </c>
      <c r="E70" s="36" t="s">
        <v>368</v>
      </c>
      <c r="F70" s="36">
        <v>1</v>
      </c>
      <c r="G70" s="39">
        <v>11.5</v>
      </c>
      <c r="H70" s="39">
        <v>11.5</v>
      </c>
      <c r="I70" s="66" t="s">
        <v>369</v>
      </c>
      <c r="J70" s="67">
        <v>44865</v>
      </c>
      <c r="K70" s="58" t="s">
        <v>370</v>
      </c>
      <c r="L70" s="36" t="s">
        <v>371</v>
      </c>
      <c r="M70" s="68">
        <v>11.5</v>
      </c>
      <c r="N70" s="69">
        <v>44854</v>
      </c>
      <c r="O70" s="55">
        <v>11.5</v>
      </c>
      <c r="P70" s="58" t="s">
        <v>372</v>
      </c>
      <c r="Q70" s="36" t="s">
        <v>96</v>
      </c>
      <c r="R70" s="69">
        <v>44897</v>
      </c>
      <c r="S70" s="36" t="s">
        <v>373</v>
      </c>
      <c r="T70" s="69">
        <v>44644</v>
      </c>
      <c r="U70" s="36" t="s">
        <v>98</v>
      </c>
      <c r="V70" s="36" t="s">
        <v>99</v>
      </c>
      <c r="W70" s="36">
        <v>928</v>
      </c>
      <c r="X70" s="36"/>
    </row>
    <row r="71" s="3" customFormat="1" ht="33" customHeight="1" spans="1:24">
      <c r="A71" s="36">
        <f>MAX($A$3:A70)+1</f>
        <v>27</v>
      </c>
      <c r="B71" s="37" t="s">
        <v>374</v>
      </c>
      <c r="C71" s="38" t="s">
        <v>828</v>
      </c>
      <c r="D71" s="38">
        <v>32</v>
      </c>
      <c r="E71" s="36" t="s">
        <v>375</v>
      </c>
      <c r="F71" s="36">
        <v>1</v>
      </c>
      <c r="G71" s="39">
        <v>13</v>
      </c>
      <c r="H71" s="39">
        <v>6.5</v>
      </c>
      <c r="I71" s="66" t="s">
        <v>376</v>
      </c>
      <c r="J71" s="67">
        <v>44925</v>
      </c>
      <c r="K71" s="58" t="s">
        <v>377</v>
      </c>
      <c r="L71" s="36" t="s">
        <v>378</v>
      </c>
      <c r="M71" s="68">
        <v>13</v>
      </c>
      <c r="N71" s="69">
        <v>44888</v>
      </c>
      <c r="O71" s="55">
        <v>6.5</v>
      </c>
      <c r="P71" s="58" t="s">
        <v>379</v>
      </c>
      <c r="Q71" s="36" t="s">
        <v>96</v>
      </c>
      <c r="R71" s="69">
        <v>44897</v>
      </c>
      <c r="S71" s="36" t="s">
        <v>380</v>
      </c>
      <c r="T71" s="69">
        <v>44644</v>
      </c>
      <c r="U71" s="36" t="s">
        <v>98</v>
      </c>
      <c r="V71" s="36" t="s">
        <v>99</v>
      </c>
      <c r="W71" s="36">
        <v>936</v>
      </c>
      <c r="X71" s="36" t="s">
        <v>839</v>
      </c>
    </row>
    <row r="72" s="3" customFormat="1" ht="33" customHeight="1" spans="1:24">
      <c r="A72" s="36">
        <f>MAX($A$3:A71)+1</f>
        <v>28</v>
      </c>
      <c r="B72" s="185" t="s">
        <v>849</v>
      </c>
      <c r="C72" s="38" t="s">
        <v>828</v>
      </c>
      <c r="D72" s="38">
        <v>33</v>
      </c>
      <c r="E72" s="36" t="s">
        <v>382</v>
      </c>
      <c r="F72" s="36">
        <v>1</v>
      </c>
      <c r="G72" s="39">
        <v>37.3</v>
      </c>
      <c r="H72" s="39">
        <v>18.65</v>
      </c>
      <c r="I72" s="66" t="s">
        <v>376</v>
      </c>
      <c r="J72" s="67">
        <v>44925</v>
      </c>
      <c r="K72" s="58" t="s">
        <v>383</v>
      </c>
      <c r="L72" s="36" t="s">
        <v>384</v>
      </c>
      <c r="M72" s="68">
        <v>37.3</v>
      </c>
      <c r="N72" s="69">
        <v>44888</v>
      </c>
      <c r="O72" s="55">
        <v>18.65</v>
      </c>
      <c r="P72" s="58" t="s">
        <v>385</v>
      </c>
      <c r="Q72" s="36" t="s">
        <v>96</v>
      </c>
      <c r="R72" s="69">
        <v>44897</v>
      </c>
      <c r="S72" s="36" t="s">
        <v>386</v>
      </c>
      <c r="T72" s="69">
        <v>44644</v>
      </c>
      <c r="U72" s="36" t="s">
        <v>98</v>
      </c>
      <c r="V72" s="36" t="s">
        <v>99</v>
      </c>
      <c r="W72" s="36">
        <v>944</v>
      </c>
      <c r="X72" s="36" t="s">
        <v>850</v>
      </c>
    </row>
    <row r="73" s="3" customFormat="1" ht="33" customHeight="1" spans="1:24">
      <c r="A73" s="36">
        <f>MAX($A$3:A72)+1</f>
        <v>29</v>
      </c>
      <c r="B73" s="37" t="s">
        <v>387</v>
      </c>
      <c r="C73" s="38" t="s">
        <v>828</v>
      </c>
      <c r="D73" s="38">
        <v>34</v>
      </c>
      <c r="E73" s="36" t="s">
        <v>388</v>
      </c>
      <c r="F73" s="36">
        <v>1</v>
      </c>
      <c r="G73" s="39">
        <v>45</v>
      </c>
      <c r="H73" s="39">
        <v>27</v>
      </c>
      <c r="I73" s="66" t="s">
        <v>389</v>
      </c>
      <c r="J73" s="67">
        <v>44925</v>
      </c>
      <c r="K73" s="58" t="s">
        <v>390</v>
      </c>
      <c r="L73" s="36" t="s">
        <v>391</v>
      </c>
      <c r="M73" s="68">
        <v>45</v>
      </c>
      <c r="N73" s="69">
        <v>44902</v>
      </c>
      <c r="O73" s="55">
        <v>27</v>
      </c>
      <c r="P73" s="58" t="s">
        <v>300</v>
      </c>
      <c r="Q73" s="36" t="s">
        <v>96</v>
      </c>
      <c r="R73" s="69">
        <v>44897</v>
      </c>
      <c r="S73" s="36" t="s">
        <v>392</v>
      </c>
      <c r="T73" s="69">
        <v>44644</v>
      </c>
      <c r="U73" s="36" t="s">
        <v>98</v>
      </c>
      <c r="V73" s="36" t="s">
        <v>99</v>
      </c>
      <c r="W73" s="36">
        <v>954</v>
      </c>
      <c r="X73" s="36" t="s">
        <v>851</v>
      </c>
    </row>
    <row r="74" s="3" customFormat="1" ht="36" customHeight="1" spans="1:24">
      <c r="A74" s="19">
        <f>MAX($A$3:A73)+1</f>
        <v>30</v>
      </c>
      <c r="B74" s="20" t="s">
        <v>400</v>
      </c>
      <c r="C74" s="21" t="s">
        <v>828</v>
      </c>
      <c r="D74" s="21">
        <v>36</v>
      </c>
      <c r="E74" s="100" t="s">
        <v>852</v>
      </c>
      <c r="F74" s="19">
        <v>4</v>
      </c>
      <c r="G74" s="22">
        <v>84.4</v>
      </c>
      <c r="H74" s="22">
        <v>42.2</v>
      </c>
      <c r="I74" s="42" t="s">
        <v>376</v>
      </c>
      <c r="J74" s="43">
        <v>44925</v>
      </c>
      <c r="K74" s="19" t="s">
        <v>383</v>
      </c>
      <c r="L74" s="19" t="s">
        <v>402</v>
      </c>
      <c r="M74" s="165">
        <v>75.96</v>
      </c>
      <c r="N74" s="43">
        <v>44888</v>
      </c>
      <c r="O74" s="55">
        <v>32.2</v>
      </c>
      <c r="P74" s="58" t="s">
        <v>403</v>
      </c>
      <c r="Q74" s="36" t="s">
        <v>96</v>
      </c>
      <c r="R74" s="69">
        <v>44897</v>
      </c>
      <c r="S74" s="19" t="s">
        <v>404</v>
      </c>
      <c r="T74" s="43">
        <v>44644</v>
      </c>
      <c r="U74" s="19" t="s">
        <v>98</v>
      </c>
      <c r="V74" s="19" t="s">
        <v>99</v>
      </c>
      <c r="W74" s="19">
        <v>964</v>
      </c>
      <c r="X74" s="19" t="s">
        <v>853</v>
      </c>
    </row>
    <row r="75" s="3" customFormat="1" ht="31" customHeight="1" spans="1:24">
      <c r="A75" s="27"/>
      <c r="B75" s="28"/>
      <c r="C75" s="29"/>
      <c r="D75" s="29"/>
      <c r="E75" s="101"/>
      <c r="F75" s="27"/>
      <c r="G75" s="30"/>
      <c r="H75" s="30"/>
      <c r="I75" s="51"/>
      <c r="J75" s="52"/>
      <c r="K75" s="27"/>
      <c r="L75" s="27"/>
      <c r="M75" s="167"/>
      <c r="N75" s="52"/>
      <c r="O75" s="55">
        <v>10</v>
      </c>
      <c r="P75" s="58" t="s">
        <v>406</v>
      </c>
      <c r="Q75" s="36" t="s">
        <v>102</v>
      </c>
      <c r="R75" s="69">
        <v>44904</v>
      </c>
      <c r="S75" s="27"/>
      <c r="T75" s="52"/>
      <c r="U75" s="27"/>
      <c r="V75" s="27"/>
      <c r="W75" s="27"/>
      <c r="X75" s="27"/>
    </row>
    <row r="76" s="3" customFormat="1" ht="24" customHeight="1" spans="1:24">
      <c r="A76" s="19">
        <f>MAX($A$3:A75)+1</f>
        <v>31</v>
      </c>
      <c r="B76" s="186" t="s">
        <v>854</v>
      </c>
      <c r="C76" s="21" t="s">
        <v>828</v>
      </c>
      <c r="D76" s="21">
        <v>37</v>
      </c>
      <c r="E76" s="19" t="s">
        <v>408</v>
      </c>
      <c r="F76" s="19">
        <v>2</v>
      </c>
      <c r="G76" s="22">
        <v>49</v>
      </c>
      <c r="H76" s="22">
        <v>44.1</v>
      </c>
      <c r="I76" s="42" t="s">
        <v>409</v>
      </c>
      <c r="J76" s="43">
        <v>44925</v>
      </c>
      <c r="K76" s="19" t="s">
        <v>410</v>
      </c>
      <c r="L76" s="19" t="s">
        <v>411</v>
      </c>
      <c r="M76" s="57">
        <v>49</v>
      </c>
      <c r="N76" s="43">
        <v>44893</v>
      </c>
      <c r="O76" s="55">
        <v>4.1</v>
      </c>
      <c r="P76" s="58" t="s">
        <v>412</v>
      </c>
      <c r="Q76" s="36" t="s">
        <v>96</v>
      </c>
      <c r="R76" s="69">
        <v>44897</v>
      </c>
      <c r="S76" s="19" t="s">
        <v>413</v>
      </c>
      <c r="T76" s="43">
        <v>44651</v>
      </c>
      <c r="U76" s="19" t="s">
        <v>98</v>
      </c>
      <c r="V76" s="19" t="s">
        <v>99</v>
      </c>
      <c r="W76" s="19">
        <v>979</v>
      </c>
      <c r="X76" s="19" t="s">
        <v>850</v>
      </c>
    </row>
    <row r="77" s="3" customFormat="1" ht="24" customHeight="1" spans="1:24">
      <c r="A77" s="27"/>
      <c r="B77" s="187"/>
      <c r="C77" s="29"/>
      <c r="D77" s="29"/>
      <c r="E77" s="27"/>
      <c r="F77" s="27"/>
      <c r="G77" s="30"/>
      <c r="H77" s="30"/>
      <c r="I77" s="51"/>
      <c r="J77" s="52"/>
      <c r="K77" s="27"/>
      <c r="L77" s="27"/>
      <c r="M77" s="62"/>
      <c r="N77" s="52"/>
      <c r="O77" s="55">
        <v>40</v>
      </c>
      <c r="P77" s="58" t="s">
        <v>414</v>
      </c>
      <c r="Q77" s="36" t="s">
        <v>102</v>
      </c>
      <c r="R77" s="69">
        <v>44904</v>
      </c>
      <c r="S77" s="27"/>
      <c r="T77" s="52"/>
      <c r="U77" s="27"/>
      <c r="V77" s="27"/>
      <c r="W77" s="27"/>
      <c r="X77" s="27"/>
    </row>
    <row r="78" s="3" customFormat="1" ht="36" customHeight="1" spans="1:24">
      <c r="A78" s="19">
        <f>MAX($A$3:A77)+1</f>
        <v>32</v>
      </c>
      <c r="B78" s="20" t="s">
        <v>415</v>
      </c>
      <c r="C78" s="38" t="s">
        <v>828</v>
      </c>
      <c r="D78" s="21">
        <v>38</v>
      </c>
      <c r="E78" s="19" t="s">
        <v>416</v>
      </c>
      <c r="F78" s="19">
        <v>1</v>
      </c>
      <c r="G78" s="22">
        <v>21</v>
      </c>
      <c r="H78" s="22">
        <v>18.9</v>
      </c>
      <c r="I78" s="42" t="s">
        <v>322</v>
      </c>
      <c r="J78" s="43">
        <v>44925</v>
      </c>
      <c r="K78" s="19" t="s">
        <v>417</v>
      </c>
      <c r="L78" s="19" t="s">
        <v>418</v>
      </c>
      <c r="M78" s="57">
        <v>21</v>
      </c>
      <c r="N78" s="43">
        <v>44875</v>
      </c>
      <c r="O78" s="55">
        <v>18.9</v>
      </c>
      <c r="P78" s="58" t="s">
        <v>419</v>
      </c>
      <c r="Q78" s="36" t="s">
        <v>102</v>
      </c>
      <c r="R78" s="69">
        <v>44904</v>
      </c>
      <c r="S78" s="36" t="s">
        <v>420</v>
      </c>
      <c r="T78" s="69">
        <v>44650</v>
      </c>
      <c r="U78" s="36" t="s">
        <v>98</v>
      </c>
      <c r="V78" s="36" t="s">
        <v>99</v>
      </c>
      <c r="W78" s="36">
        <v>988</v>
      </c>
      <c r="X78" s="36"/>
    </row>
    <row r="79" s="3" customFormat="1" ht="37" customHeight="1" spans="1:24">
      <c r="A79" s="36">
        <f>MAX($A$3:A78)+1</f>
        <v>33</v>
      </c>
      <c r="B79" s="37" t="s">
        <v>424</v>
      </c>
      <c r="C79" s="38" t="s">
        <v>828</v>
      </c>
      <c r="D79" s="38">
        <v>40</v>
      </c>
      <c r="E79" s="36" t="s">
        <v>425</v>
      </c>
      <c r="F79" s="36">
        <v>13</v>
      </c>
      <c r="G79" s="39">
        <v>144.56</v>
      </c>
      <c r="H79" s="39">
        <v>0</v>
      </c>
      <c r="I79" s="66" t="s">
        <v>331</v>
      </c>
      <c r="J79" s="67">
        <v>44865</v>
      </c>
      <c r="K79" s="58" t="s">
        <v>426</v>
      </c>
      <c r="L79" s="36" t="s">
        <v>427</v>
      </c>
      <c r="M79" s="68">
        <v>144.56</v>
      </c>
      <c r="N79" s="69">
        <v>44852</v>
      </c>
      <c r="O79" s="55"/>
      <c r="P79" s="36"/>
      <c r="Q79" s="36"/>
      <c r="R79" s="36"/>
      <c r="S79" s="36" t="s">
        <v>428</v>
      </c>
      <c r="T79" s="69">
        <v>44650</v>
      </c>
      <c r="U79" s="36" t="s">
        <v>98</v>
      </c>
      <c r="V79" s="36" t="s">
        <v>336</v>
      </c>
      <c r="W79" s="36">
        <v>996</v>
      </c>
      <c r="X79" s="36"/>
    </row>
    <row r="80" s="3" customFormat="1" ht="32" customHeight="1" spans="1:24">
      <c r="A80" s="36">
        <f>MAX($A$3:A79)+1</f>
        <v>34</v>
      </c>
      <c r="B80" s="37" t="s">
        <v>424</v>
      </c>
      <c r="C80" s="38" t="s">
        <v>828</v>
      </c>
      <c r="D80" s="38">
        <v>41</v>
      </c>
      <c r="E80" s="36" t="s">
        <v>429</v>
      </c>
      <c r="F80" s="36">
        <v>17</v>
      </c>
      <c r="G80" s="39">
        <v>112.2</v>
      </c>
      <c r="H80" s="39">
        <v>0</v>
      </c>
      <c r="I80" s="66" t="s">
        <v>331</v>
      </c>
      <c r="J80" s="67">
        <v>44865</v>
      </c>
      <c r="K80" s="58" t="s">
        <v>426</v>
      </c>
      <c r="L80" s="36" t="s">
        <v>430</v>
      </c>
      <c r="M80" s="68">
        <v>112.2</v>
      </c>
      <c r="N80" s="69">
        <v>44852</v>
      </c>
      <c r="O80" s="55"/>
      <c r="P80" s="36"/>
      <c r="Q80" s="36"/>
      <c r="R80" s="36"/>
      <c r="S80" s="36" t="s">
        <v>431</v>
      </c>
      <c r="T80" s="69">
        <v>44651</v>
      </c>
      <c r="U80" s="36" t="s">
        <v>98</v>
      </c>
      <c r="V80" s="36" t="s">
        <v>336</v>
      </c>
      <c r="W80" s="36">
        <v>1002</v>
      </c>
      <c r="X80" s="36"/>
    </row>
    <row r="81" s="3" customFormat="1" ht="32.1" customHeight="1" spans="1:24">
      <c r="A81" s="36">
        <f>MAX($A$3:A80)+1</f>
        <v>35</v>
      </c>
      <c r="B81" s="37" t="s">
        <v>432</v>
      </c>
      <c r="C81" s="38" t="s">
        <v>828</v>
      </c>
      <c r="D81" s="38">
        <v>42</v>
      </c>
      <c r="E81" s="36" t="s">
        <v>433</v>
      </c>
      <c r="F81" s="36">
        <v>12</v>
      </c>
      <c r="G81" s="39">
        <v>9.6</v>
      </c>
      <c r="H81" s="39">
        <v>0</v>
      </c>
      <c r="I81" s="66" t="s">
        <v>331</v>
      </c>
      <c r="J81" s="67">
        <v>44925</v>
      </c>
      <c r="K81" s="58" t="s">
        <v>434</v>
      </c>
      <c r="L81" s="36" t="s">
        <v>435</v>
      </c>
      <c r="M81" s="68">
        <v>9.6</v>
      </c>
      <c r="N81" s="69">
        <v>44852</v>
      </c>
      <c r="O81" s="55"/>
      <c r="P81" s="36"/>
      <c r="Q81" s="36"/>
      <c r="R81" s="36"/>
      <c r="S81" s="36" t="s">
        <v>436</v>
      </c>
      <c r="T81" s="69">
        <v>44691</v>
      </c>
      <c r="U81" s="36" t="s">
        <v>98</v>
      </c>
      <c r="V81" s="36" t="s">
        <v>336</v>
      </c>
      <c r="W81" s="36">
        <v>1007</v>
      </c>
      <c r="X81" s="36" t="s">
        <v>839</v>
      </c>
    </row>
    <row r="82" s="3" customFormat="1" ht="52" customHeight="1" spans="1:24">
      <c r="A82" s="36">
        <f>MAX($A$3:A81)+1</f>
        <v>36</v>
      </c>
      <c r="B82" s="37" t="s">
        <v>437</v>
      </c>
      <c r="C82" s="38" t="s">
        <v>828</v>
      </c>
      <c r="D82" s="38">
        <v>43</v>
      </c>
      <c r="E82" s="36" t="s">
        <v>438</v>
      </c>
      <c r="F82" s="36">
        <v>2</v>
      </c>
      <c r="G82" s="39">
        <v>4.73</v>
      </c>
      <c r="H82" s="39">
        <v>4.257</v>
      </c>
      <c r="I82" s="66" t="s">
        <v>439</v>
      </c>
      <c r="J82" s="109">
        <v>44925</v>
      </c>
      <c r="K82" s="110" t="s">
        <v>440</v>
      </c>
      <c r="L82" s="36" t="s">
        <v>441</v>
      </c>
      <c r="M82" s="68">
        <v>4.73</v>
      </c>
      <c r="N82" s="19" t="s">
        <v>442</v>
      </c>
      <c r="O82" s="55">
        <v>4.26</v>
      </c>
      <c r="P82" s="47" t="s">
        <v>443</v>
      </c>
      <c r="Q82" s="36" t="s">
        <v>96</v>
      </c>
      <c r="R82" s="77">
        <v>44935</v>
      </c>
      <c r="S82" s="36" t="s">
        <v>444</v>
      </c>
      <c r="T82" s="69">
        <v>44739</v>
      </c>
      <c r="U82" s="36" t="s">
        <v>98</v>
      </c>
      <c r="V82" s="36" t="s">
        <v>99</v>
      </c>
      <c r="W82" s="36">
        <v>1011</v>
      </c>
      <c r="X82" s="36" t="s">
        <v>839</v>
      </c>
    </row>
    <row r="83" s="3" customFormat="1" ht="45" customHeight="1" spans="1:24">
      <c r="A83" s="36">
        <f>MAX($A$3:A82)+1</f>
        <v>37</v>
      </c>
      <c r="B83" s="37" t="s">
        <v>432</v>
      </c>
      <c r="C83" s="38" t="s">
        <v>828</v>
      </c>
      <c r="D83" s="38">
        <v>44</v>
      </c>
      <c r="E83" s="36" t="s">
        <v>433</v>
      </c>
      <c r="F83" s="36">
        <v>6</v>
      </c>
      <c r="G83" s="39">
        <v>4.8</v>
      </c>
      <c r="H83" s="39">
        <v>0</v>
      </c>
      <c r="I83" s="66" t="s">
        <v>331</v>
      </c>
      <c r="J83" s="67">
        <v>44925</v>
      </c>
      <c r="K83" s="58" t="s">
        <v>434</v>
      </c>
      <c r="L83" s="36" t="s">
        <v>445</v>
      </c>
      <c r="M83" s="68">
        <v>4.8</v>
      </c>
      <c r="N83" s="69">
        <v>44852</v>
      </c>
      <c r="O83" s="55"/>
      <c r="P83" s="36"/>
      <c r="Q83" s="36"/>
      <c r="R83" s="36"/>
      <c r="S83" s="36" t="s">
        <v>446</v>
      </c>
      <c r="T83" s="69">
        <v>44691</v>
      </c>
      <c r="U83" s="36" t="s">
        <v>98</v>
      </c>
      <c r="V83" s="36" t="s">
        <v>336</v>
      </c>
      <c r="W83" s="36">
        <v>1019</v>
      </c>
      <c r="X83" s="36" t="s">
        <v>839</v>
      </c>
    </row>
    <row r="84" s="3" customFormat="1" ht="31" customHeight="1" spans="1:24">
      <c r="A84" s="36">
        <f>MAX($A$3:A83)+1</f>
        <v>38</v>
      </c>
      <c r="B84" s="37" t="s">
        <v>432</v>
      </c>
      <c r="C84" s="38" t="s">
        <v>828</v>
      </c>
      <c r="D84" s="38">
        <v>45</v>
      </c>
      <c r="E84" s="36" t="s">
        <v>433</v>
      </c>
      <c r="F84" s="36">
        <v>5</v>
      </c>
      <c r="G84" s="39">
        <v>4</v>
      </c>
      <c r="H84" s="39">
        <v>0</v>
      </c>
      <c r="I84" s="66" t="s">
        <v>331</v>
      </c>
      <c r="J84" s="67">
        <v>44925</v>
      </c>
      <c r="K84" s="58" t="s">
        <v>434</v>
      </c>
      <c r="L84" s="36" t="s">
        <v>447</v>
      </c>
      <c r="M84" s="68">
        <v>4</v>
      </c>
      <c r="N84" s="69">
        <v>44852</v>
      </c>
      <c r="O84" s="55"/>
      <c r="P84" s="36"/>
      <c r="Q84" s="36"/>
      <c r="R84" s="36"/>
      <c r="S84" s="36" t="s">
        <v>448</v>
      </c>
      <c r="T84" s="69">
        <v>44691</v>
      </c>
      <c r="U84" s="36" t="s">
        <v>98</v>
      </c>
      <c r="V84" s="36" t="s">
        <v>336</v>
      </c>
      <c r="W84" s="36">
        <v>1023</v>
      </c>
      <c r="X84" s="36" t="s">
        <v>839</v>
      </c>
    </row>
    <row r="85" s="3" customFormat="1" ht="100" customHeight="1" spans="1:24">
      <c r="A85" s="36">
        <f>MAX($A$3:A84)+1</f>
        <v>39</v>
      </c>
      <c r="B85" s="37" t="s">
        <v>449</v>
      </c>
      <c r="C85" s="38" t="s">
        <v>828</v>
      </c>
      <c r="D85" s="38">
        <v>46</v>
      </c>
      <c r="E85" s="36" t="s">
        <v>450</v>
      </c>
      <c r="F85" s="36">
        <v>19</v>
      </c>
      <c r="G85" s="39">
        <v>72.99</v>
      </c>
      <c r="H85" s="39">
        <v>72.99</v>
      </c>
      <c r="I85" s="66" t="s">
        <v>451</v>
      </c>
      <c r="J85" s="109">
        <v>44834</v>
      </c>
      <c r="K85" s="110" t="s">
        <v>250</v>
      </c>
      <c r="L85" s="36" t="s">
        <v>452</v>
      </c>
      <c r="M85" s="68">
        <v>72.99</v>
      </c>
      <c r="N85" s="43">
        <v>44833</v>
      </c>
      <c r="O85" s="55">
        <v>72.99</v>
      </c>
      <c r="P85" s="58" t="s">
        <v>453</v>
      </c>
      <c r="Q85" s="36" t="s">
        <v>96</v>
      </c>
      <c r="R85" s="69" t="s">
        <v>855</v>
      </c>
      <c r="S85" s="36" t="s">
        <v>455</v>
      </c>
      <c r="T85" s="69">
        <v>44752</v>
      </c>
      <c r="U85" s="36" t="s">
        <v>456</v>
      </c>
      <c r="V85" s="36" t="s">
        <v>336</v>
      </c>
      <c r="W85" s="36">
        <v>1027</v>
      </c>
      <c r="X85" s="36" t="s">
        <v>856</v>
      </c>
    </row>
    <row r="86" s="3" customFormat="1" ht="60" customHeight="1" spans="1:24">
      <c r="A86" s="36">
        <f>MAX($A$3:A85)+1</f>
        <v>40</v>
      </c>
      <c r="B86" s="37" t="s">
        <v>457</v>
      </c>
      <c r="C86" s="38" t="s">
        <v>828</v>
      </c>
      <c r="D86" s="38">
        <v>47</v>
      </c>
      <c r="E86" s="36" t="s">
        <v>458</v>
      </c>
      <c r="F86" s="36">
        <v>7</v>
      </c>
      <c r="G86" s="39">
        <v>29.16</v>
      </c>
      <c r="H86" s="39">
        <v>29.16</v>
      </c>
      <c r="I86" s="66" t="s">
        <v>451</v>
      </c>
      <c r="J86" s="109">
        <v>44834</v>
      </c>
      <c r="K86" s="110" t="s">
        <v>250</v>
      </c>
      <c r="L86" s="36" t="s">
        <v>459</v>
      </c>
      <c r="M86" s="68">
        <v>29.16</v>
      </c>
      <c r="N86" s="43">
        <v>44833</v>
      </c>
      <c r="O86" s="55">
        <v>29.16</v>
      </c>
      <c r="P86" s="58" t="s">
        <v>453</v>
      </c>
      <c r="Q86" s="36" t="s">
        <v>96</v>
      </c>
      <c r="R86" s="69" t="s">
        <v>855</v>
      </c>
      <c r="S86" s="36" t="s">
        <v>460</v>
      </c>
      <c r="T86" s="69">
        <v>44752</v>
      </c>
      <c r="U86" s="36" t="s">
        <v>456</v>
      </c>
      <c r="V86" s="36" t="s">
        <v>336</v>
      </c>
      <c r="W86" s="36">
        <v>1035</v>
      </c>
      <c r="X86" s="36" t="s">
        <v>857</v>
      </c>
    </row>
    <row r="87" s="3" customFormat="1" ht="119" customHeight="1" spans="1:24">
      <c r="A87" s="36">
        <f>MAX($A$3:A86)+1</f>
        <v>41</v>
      </c>
      <c r="B87" s="37" t="s">
        <v>461</v>
      </c>
      <c r="C87" s="38" t="s">
        <v>828</v>
      </c>
      <c r="D87" s="38">
        <v>48</v>
      </c>
      <c r="E87" s="36" t="s">
        <v>462</v>
      </c>
      <c r="F87" s="36">
        <v>21</v>
      </c>
      <c r="G87" s="39">
        <v>368.72</v>
      </c>
      <c r="H87" s="39">
        <v>368.72</v>
      </c>
      <c r="I87" s="66" t="s">
        <v>451</v>
      </c>
      <c r="J87" s="109">
        <v>44834</v>
      </c>
      <c r="K87" s="110" t="s">
        <v>250</v>
      </c>
      <c r="L87" s="36" t="s">
        <v>463</v>
      </c>
      <c r="M87" s="68">
        <v>368.72</v>
      </c>
      <c r="N87" s="81">
        <v>44834</v>
      </c>
      <c r="O87" s="55">
        <v>368.72</v>
      </c>
      <c r="P87" s="58" t="s">
        <v>453</v>
      </c>
      <c r="Q87" s="36" t="s">
        <v>96</v>
      </c>
      <c r="R87" s="69" t="s">
        <v>855</v>
      </c>
      <c r="S87" s="36" t="s">
        <v>464</v>
      </c>
      <c r="T87" s="69">
        <v>44752</v>
      </c>
      <c r="U87" s="36" t="s">
        <v>456</v>
      </c>
      <c r="V87" s="36" t="s">
        <v>336</v>
      </c>
      <c r="W87" s="36">
        <v>1043</v>
      </c>
      <c r="X87" s="36" t="s">
        <v>858</v>
      </c>
    </row>
    <row r="88" s="3" customFormat="1" ht="42.75" spans="1:24">
      <c r="A88" s="36">
        <f>MAX($A$3:A87)+1</f>
        <v>42</v>
      </c>
      <c r="B88" s="37" t="s">
        <v>465</v>
      </c>
      <c r="C88" s="38" t="s">
        <v>828</v>
      </c>
      <c r="D88" s="38">
        <v>49</v>
      </c>
      <c r="E88" s="36" t="s">
        <v>466</v>
      </c>
      <c r="F88" s="36">
        <v>32</v>
      </c>
      <c r="G88" s="39">
        <v>528.18</v>
      </c>
      <c r="H88" s="39">
        <v>528.18</v>
      </c>
      <c r="I88" s="66" t="s">
        <v>451</v>
      </c>
      <c r="J88" s="109">
        <v>44834</v>
      </c>
      <c r="K88" s="110" t="s">
        <v>250</v>
      </c>
      <c r="L88" s="36" t="s">
        <v>467</v>
      </c>
      <c r="M88" s="68">
        <v>528.18</v>
      </c>
      <c r="N88" s="81">
        <v>44834</v>
      </c>
      <c r="O88" s="55">
        <v>528.18</v>
      </c>
      <c r="P88" s="58" t="s">
        <v>453</v>
      </c>
      <c r="Q88" s="36" t="s">
        <v>96</v>
      </c>
      <c r="R88" s="69" t="s">
        <v>454</v>
      </c>
      <c r="S88" s="36" t="s">
        <v>468</v>
      </c>
      <c r="T88" s="69">
        <v>44752</v>
      </c>
      <c r="U88" s="36" t="s">
        <v>456</v>
      </c>
      <c r="V88" s="36" t="s">
        <v>336</v>
      </c>
      <c r="W88" s="36">
        <v>1054</v>
      </c>
      <c r="X88" s="36" t="s">
        <v>859</v>
      </c>
    </row>
    <row r="89" s="3" customFormat="1" ht="42.75" spans="1:24">
      <c r="A89" s="36">
        <f>MAX($A$3:A88)+1</f>
        <v>43</v>
      </c>
      <c r="B89" s="37" t="s">
        <v>235</v>
      </c>
      <c r="C89" s="38" t="s">
        <v>828</v>
      </c>
      <c r="D89" s="38">
        <v>50</v>
      </c>
      <c r="E89" s="36" t="s">
        <v>469</v>
      </c>
      <c r="F89" s="36">
        <v>238</v>
      </c>
      <c r="G89" s="39">
        <v>1948.9788</v>
      </c>
      <c r="H89" s="39">
        <v>1948.98</v>
      </c>
      <c r="I89" s="66" t="s">
        <v>451</v>
      </c>
      <c r="J89" s="109">
        <v>44865</v>
      </c>
      <c r="K89" s="110" t="s">
        <v>470</v>
      </c>
      <c r="L89" s="36" t="s">
        <v>471</v>
      </c>
      <c r="M89" s="68">
        <v>1948.9788</v>
      </c>
      <c r="N89" s="43">
        <v>44834</v>
      </c>
      <c r="O89" s="55">
        <v>1948.98</v>
      </c>
      <c r="P89" s="58" t="s">
        <v>453</v>
      </c>
      <c r="Q89" s="36" t="s">
        <v>96</v>
      </c>
      <c r="R89" s="69" t="s">
        <v>454</v>
      </c>
      <c r="S89" s="36" t="s">
        <v>472</v>
      </c>
      <c r="T89" s="69">
        <v>44752</v>
      </c>
      <c r="U89" s="36" t="s">
        <v>456</v>
      </c>
      <c r="V89" s="36" t="s">
        <v>336</v>
      </c>
      <c r="W89" s="36">
        <v>1067</v>
      </c>
      <c r="X89" s="36"/>
    </row>
    <row r="90" s="3" customFormat="1" ht="58" customHeight="1" spans="1:24">
      <c r="A90" s="36">
        <f>MAX($A$3:A89)+1</f>
        <v>44</v>
      </c>
      <c r="B90" s="37" t="s">
        <v>473</v>
      </c>
      <c r="C90" s="38"/>
      <c r="D90" s="38">
        <v>51</v>
      </c>
      <c r="E90" s="36" t="s">
        <v>474</v>
      </c>
      <c r="F90" s="36">
        <v>44</v>
      </c>
      <c r="G90" s="39">
        <v>5.31</v>
      </c>
      <c r="H90" s="39">
        <v>5.31</v>
      </c>
      <c r="I90" s="66" t="s">
        <v>451</v>
      </c>
      <c r="J90" s="109">
        <v>44895</v>
      </c>
      <c r="K90" s="110" t="s">
        <v>406</v>
      </c>
      <c r="L90" s="36" t="s">
        <v>475</v>
      </c>
      <c r="M90" s="68">
        <v>5.31</v>
      </c>
      <c r="N90" s="43">
        <v>44887</v>
      </c>
      <c r="O90" s="55">
        <v>5.31</v>
      </c>
      <c r="P90" s="58" t="s">
        <v>453</v>
      </c>
      <c r="Q90" s="36" t="s">
        <v>96</v>
      </c>
      <c r="R90" s="69" t="s">
        <v>454</v>
      </c>
      <c r="S90" s="36" t="s">
        <v>476</v>
      </c>
      <c r="T90" s="69">
        <v>44755</v>
      </c>
      <c r="U90" s="36" t="s">
        <v>456</v>
      </c>
      <c r="V90" s="36" t="s">
        <v>336</v>
      </c>
      <c r="W90" s="36">
        <v>1092</v>
      </c>
      <c r="X90" s="36" t="s">
        <v>860</v>
      </c>
    </row>
    <row r="91" s="3" customFormat="1" ht="69" customHeight="1" spans="1:24">
      <c r="A91" s="36">
        <f>MAX($A$3:A90)+1</f>
        <v>45</v>
      </c>
      <c r="B91" s="37" t="s">
        <v>481</v>
      </c>
      <c r="C91" s="38" t="s">
        <v>828</v>
      </c>
      <c r="D91" s="38">
        <v>53</v>
      </c>
      <c r="E91" s="36" t="s">
        <v>482</v>
      </c>
      <c r="F91" s="79">
        <v>46</v>
      </c>
      <c r="G91" s="39">
        <v>1082.58</v>
      </c>
      <c r="H91" s="39">
        <v>1082.58</v>
      </c>
      <c r="I91" s="66" t="s">
        <v>451</v>
      </c>
      <c r="J91" s="109">
        <v>44895</v>
      </c>
      <c r="K91" s="110" t="s">
        <v>406</v>
      </c>
      <c r="L91" s="36" t="s">
        <v>483</v>
      </c>
      <c r="M91" s="68">
        <v>1082.58</v>
      </c>
      <c r="N91" s="43">
        <v>44889</v>
      </c>
      <c r="O91" s="55">
        <v>1082.58</v>
      </c>
      <c r="P91" s="58" t="s">
        <v>453</v>
      </c>
      <c r="Q91" s="36" t="s">
        <v>96</v>
      </c>
      <c r="R91" s="69" t="s">
        <v>454</v>
      </c>
      <c r="S91" s="36" t="s">
        <v>484</v>
      </c>
      <c r="T91" s="69">
        <v>44755</v>
      </c>
      <c r="U91" s="36" t="s">
        <v>456</v>
      </c>
      <c r="V91" s="36" t="s">
        <v>336</v>
      </c>
      <c r="W91" s="36">
        <v>1100</v>
      </c>
      <c r="X91" s="36" t="s">
        <v>861</v>
      </c>
    </row>
    <row r="92" s="3" customFormat="1" ht="57" customHeight="1" spans="1:24">
      <c r="A92" s="36">
        <f>MAX($A$3:A91)+1</f>
        <v>46</v>
      </c>
      <c r="B92" s="37" t="s">
        <v>486</v>
      </c>
      <c r="C92" s="38" t="s">
        <v>828</v>
      </c>
      <c r="D92" s="38">
        <v>54</v>
      </c>
      <c r="E92" s="36" t="s">
        <v>487</v>
      </c>
      <c r="F92" s="36">
        <v>102</v>
      </c>
      <c r="G92" s="39">
        <v>678.54</v>
      </c>
      <c r="H92" s="39">
        <v>678.54</v>
      </c>
      <c r="I92" s="66" t="s">
        <v>451</v>
      </c>
      <c r="J92" s="109">
        <v>44895</v>
      </c>
      <c r="K92" s="110" t="s">
        <v>406</v>
      </c>
      <c r="L92" s="36" t="s">
        <v>488</v>
      </c>
      <c r="M92" s="68">
        <v>678.54</v>
      </c>
      <c r="N92" s="43">
        <v>44889</v>
      </c>
      <c r="O92" s="55">
        <v>678.54</v>
      </c>
      <c r="P92" s="58" t="s">
        <v>453</v>
      </c>
      <c r="Q92" s="36" t="s">
        <v>96</v>
      </c>
      <c r="R92" s="69" t="s">
        <v>454</v>
      </c>
      <c r="S92" s="36" t="s">
        <v>489</v>
      </c>
      <c r="T92" s="69">
        <v>44755</v>
      </c>
      <c r="U92" s="36" t="s">
        <v>456</v>
      </c>
      <c r="V92" s="36" t="s">
        <v>336</v>
      </c>
      <c r="W92" s="36">
        <v>1108</v>
      </c>
      <c r="X92" s="36" t="s">
        <v>862</v>
      </c>
    </row>
    <row r="93" s="3" customFormat="1" ht="72" customHeight="1" spans="1:24">
      <c r="A93" s="36">
        <f>MAX($A$3:A92)+1</f>
        <v>47</v>
      </c>
      <c r="B93" s="37" t="s">
        <v>490</v>
      </c>
      <c r="C93" s="38" t="s">
        <v>828</v>
      </c>
      <c r="D93" s="38">
        <v>55</v>
      </c>
      <c r="E93" s="36" t="s">
        <v>491</v>
      </c>
      <c r="F93" s="79">
        <v>174</v>
      </c>
      <c r="G93" s="39">
        <v>2513.54</v>
      </c>
      <c r="H93" s="39">
        <v>2513.54</v>
      </c>
      <c r="I93" s="66" t="s">
        <v>451</v>
      </c>
      <c r="J93" s="109">
        <v>44895</v>
      </c>
      <c r="K93" s="110" t="s">
        <v>406</v>
      </c>
      <c r="L93" s="36" t="s">
        <v>492</v>
      </c>
      <c r="M93" s="68">
        <v>2513.54</v>
      </c>
      <c r="N93" s="43">
        <v>44888</v>
      </c>
      <c r="O93" s="55">
        <v>2513.54</v>
      </c>
      <c r="P93" s="58" t="s">
        <v>453</v>
      </c>
      <c r="Q93" s="36" t="s">
        <v>96</v>
      </c>
      <c r="R93" s="69" t="s">
        <v>454</v>
      </c>
      <c r="S93" s="36" t="s">
        <v>493</v>
      </c>
      <c r="T93" s="69">
        <v>44755</v>
      </c>
      <c r="U93" s="36" t="s">
        <v>456</v>
      </c>
      <c r="V93" s="36" t="s">
        <v>336</v>
      </c>
      <c r="W93" s="36">
        <v>1116</v>
      </c>
      <c r="X93" s="36" t="s">
        <v>863</v>
      </c>
    </row>
    <row r="94" s="3" customFormat="1" ht="39" customHeight="1" spans="1:24">
      <c r="A94" s="36">
        <f>MAX($A$3:A93)+1</f>
        <v>48</v>
      </c>
      <c r="B94" s="37" t="s">
        <v>424</v>
      </c>
      <c r="C94" s="38"/>
      <c r="D94" s="38">
        <v>56</v>
      </c>
      <c r="E94" s="36" t="s">
        <v>494</v>
      </c>
      <c r="F94" s="79">
        <v>27</v>
      </c>
      <c r="G94" s="39">
        <v>61.04</v>
      </c>
      <c r="H94" s="39">
        <v>61.04</v>
      </c>
      <c r="I94" s="66" t="s">
        <v>451</v>
      </c>
      <c r="J94" s="109">
        <v>44895</v>
      </c>
      <c r="K94" s="110" t="s">
        <v>406</v>
      </c>
      <c r="L94" s="36" t="s">
        <v>495</v>
      </c>
      <c r="M94" s="68">
        <v>61.04</v>
      </c>
      <c r="N94" s="43">
        <v>44887</v>
      </c>
      <c r="O94" s="55">
        <v>61.04</v>
      </c>
      <c r="P94" s="58" t="s">
        <v>453</v>
      </c>
      <c r="Q94" s="36" t="s">
        <v>96</v>
      </c>
      <c r="R94" s="69" t="s">
        <v>454</v>
      </c>
      <c r="S94" s="36" t="s">
        <v>496</v>
      </c>
      <c r="T94" s="69">
        <v>44755</v>
      </c>
      <c r="U94" s="36" t="s">
        <v>456</v>
      </c>
      <c r="V94" s="36" t="s">
        <v>336</v>
      </c>
      <c r="W94" s="36">
        <v>1126</v>
      </c>
      <c r="X94" s="36" t="s">
        <v>864</v>
      </c>
    </row>
    <row r="95" s="3" customFormat="1" ht="33" customHeight="1" spans="1:24">
      <c r="A95" s="36">
        <f>MAX($A$3:A94)+1</f>
        <v>49</v>
      </c>
      <c r="B95" s="37" t="s">
        <v>497</v>
      </c>
      <c r="C95" s="38"/>
      <c r="D95" s="38">
        <v>57</v>
      </c>
      <c r="E95" s="36" t="s">
        <v>498</v>
      </c>
      <c r="F95" s="36">
        <v>49</v>
      </c>
      <c r="G95" s="39">
        <v>8.66</v>
      </c>
      <c r="H95" s="39">
        <v>8.66</v>
      </c>
      <c r="I95" s="66" t="s">
        <v>451</v>
      </c>
      <c r="J95" s="109">
        <v>44895</v>
      </c>
      <c r="K95" s="110" t="s">
        <v>406</v>
      </c>
      <c r="L95" s="36" t="s">
        <v>499</v>
      </c>
      <c r="M95" s="68">
        <v>8.66</v>
      </c>
      <c r="N95" s="43">
        <v>44887</v>
      </c>
      <c r="O95" s="55">
        <v>8.66</v>
      </c>
      <c r="P95" s="58" t="s">
        <v>453</v>
      </c>
      <c r="Q95" s="36" t="s">
        <v>96</v>
      </c>
      <c r="R95" s="69" t="s">
        <v>454</v>
      </c>
      <c r="S95" s="36" t="s">
        <v>500</v>
      </c>
      <c r="T95" s="69">
        <v>44755</v>
      </c>
      <c r="U95" s="36" t="s">
        <v>456</v>
      </c>
      <c r="V95" s="36" t="s">
        <v>336</v>
      </c>
      <c r="W95" s="36">
        <v>1135</v>
      </c>
      <c r="X95" s="36" t="s">
        <v>862</v>
      </c>
    </row>
    <row r="96" s="3" customFormat="1" ht="36" customHeight="1" spans="1:24">
      <c r="A96" s="36">
        <f>MAX($A$3:A95)+1</f>
        <v>50</v>
      </c>
      <c r="B96" s="37" t="s">
        <v>432</v>
      </c>
      <c r="C96" s="38"/>
      <c r="D96" s="38">
        <v>58</v>
      </c>
      <c r="E96" s="36" t="s">
        <v>501</v>
      </c>
      <c r="F96" s="36">
        <v>20</v>
      </c>
      <c r="G96" s="39">
        <v>1.52</v>
      </c>
      <c r="H96" s="39">
        <v>1.52</v>
      </c>
      <c r="I96" s="66" t="s">
        <v>451</v>
      </c>
      <c r="J96" s="109">
        <v>44895</v>
      </c>
      <c r="K96" s="110" t="s">
        <v>406</v>
      </c>
      <c r="L96" s="36" t="s">
        <v>502</v>
      </c>
      <c r="M96" s="68">
        <v>1.52</v>
      </c>
      <c r="N96" s="43">
        <v>44887</v>
      </c>
      <c r="O96" s="55">
        <v>1.52</v>
      </c>
      <c r="P96" s="58" t="s">
        <v>453</v>
      </c>
      <c r="Q96" s="36" t="s">
        <v>96</v>
      </c>
      <c r="R96" s="69" t="s">
        <v>454</v>
      </c>
      <c r="S96" s="36" t="s">
        <v>503</v>
      </c>
      <c r="T96" s="69">
        <v>44755</v>
      </c>
      <c r="U96" s="36" t="s">
        <v>456</v>
      </c>
      <c r="V96" s="36" t="s">
        <v>336</v>
      </c>
      <c r="W96" s="36">
        <v>1142</v>
      </c>
      <c r="X96" s="36" t="s">
        <v>862</v>
      </c>
    </row>
    <row r="97" s="3" customFormat="1" ht="33.95" customHeight="1" spans="1:24">
      <c r="A97" s="36">
        <f>MAX($A$3:A96)+1</f>
        <v>51</v>
      </c>
      <c r="B97" s="37" t="s">
        <v>504</v>
      </c>
      <c r="C97" s="38"/>
      <c r="D97" s="38">
        <v>59</v>
      </c>
      <c r="E97" s="36" t="s">
        <v>505</v>
      </c>
      <c r="F97" s="36">
        <v>10</v>
      </c>
      <c r="G97" s="39">
        <v>0.65</v>
      </c>
      <c r="H97" s="39">
        <v>0.65</v>
      </c>
      <c r="I97" s="66" t="s">
        <v>451</v>
      </c>
      <c r="J97" s="109">
        <v>44895</v>
      </c>
      <c r="K97" s="110" t="s">
        <v>406</v>
      </c>
      <c r="L97" s="36" t="s">
        <v>506</v>
      </c>
      <c r="M97" s="68">
        <v>0.65</v>
      </c>
      <c r="N97" s="43">
        <v>44887</v>
      </c>
      <c r="O97" s="55">
        <v>0.65</v>
      </c>
      <c r="P97" s="58" t="s">
        <v>453</v>
      </c>
      <c r="Q97" s="36" t="s">
        <v>96</v>
      </c>
      <c r="R97" s="69" t="s">
        <v>454</v>
      </c>
      <c r="S97" s="36" t="s">
        <v>507</v>
      </c>
      <c r="T97" s="69">
        <v>44755</v>
      </c>
      <c r="U97" s="36" t="s">
        <v>456</v>
      </c>
      <c r="V97" s="36" t="s">
        <v>336</v>
      </c>
      <c r="W97" s="36">
        <v>1150</v>
      </c>
      <c r="X97" s="36" t="s">
        <v>862</v>
      </c>
    </row>
    <row r="98" s="3" customFormat="1" ht="72" customHeight="1" spans="1:24">
      <c r="A98" s="36">
        <f>MAX($A$3:A97)+1</f>
        <v>52</v>
      </c>
      <c r="B98" s="37" t="s">
        <v>235</v>
      </c>
      <c r="C98" s="38" t="s">
        <v>828</v>
      </c>
      <c r="D98" s="38">
        <v>60</v>
      </c>
      <c r="E98" s="36" t="s">
        <v>508</v>
      </c>
      <c r="F98" s="79">
        <v>252</v>
      </c>
      <c r="G98" s="97">
        <v>3626.93</v>
      </c>
      <c r="H98" s="39">
        <v>3626.93</v>
      </c>
      <c r="I98" s="66" t="s">
        <v>451</v>
      </c>
      <c r="J98" s="109">
        <v>44895</v>
      </c>
      <c r="K98" s="110" t="s">
        <v>406</v>
      </c>
      <c r="L98" s="36" t="s">
        <v>509</v>
      </c>
      <c r="M98" s="68">
        <v>3626.93</v>
      </c>
      <c r="N98" s="69">
        <v>44889</v>
      </c>
      <c r="O98" s="55">
        <v>3626.93</v>
      </c>
      <c r="P98" s="58" t="s">
        <v>453</v>
      </c>
      <c r="Q98" s="36" t="s">
        <v>96</v>
      </c>
      <c r="R98" s="69" t="s">
        <v>454</v>
      </c>
      <c r="S98" s="36" t="s">
        <v>510</v>
      </c>
      <c r="T98" s="69">
        <v>44755</v>
      </c>
      <c r="U98" s="36" t="s">
        <v>456</v>
      </c>
      <c r="V98" s="36" t="s">
        <v>336</v>
      </c>
      <c r="W98" s="36">
        <v>1158</v>
      </c>
      <c r="X98" s="36" t="s">
        <v>865</v>
      </c>
    </row>
    <row r="99" s="3" customFormat="1" ht="33.95" customHeight="1" spans="1:24">
      <c r="A99" s="36">
        <f>MAX($A$3:A98)+1</f>
        <v>53</v>
      </c>
      <c r="B99" s="37" t="s">
        <v>329</v>
      </c>
      <c r="C99" s="38" t="s">
        <v>828</v>
      </c>
      <c r="D99" s="38">
        <v>61</v>
      </c>
      <c r="E99" s="36" t="s">
        <v>511</v>
      </c>
      <c r="F99" s="36">
        <v>5</v>
      </c>
      <c r="G99" s="39">
        <v>121.78</v>
      </c>
      <c r="H99" s="39">
        <v>121.78</v>
      </c>
      <c r="I99" s="66" t="s">
        <v>451</v>
      </c>
      <c r="J99" s="109">
        <v>44895</v>
      </c>
      <c r="K99" s="110" t="s">
        <v>406</v>
      </c>
      <c r="L99" s="36" t="s">
        <v>512</v>
      </c>
      <c r="M99" s="68">
        <v>121.78</v>
      </c>
      <c r="N99" s="69">
        <v>44889</v>
      </c>
      <c r="O99" s="55">
        <v>121.78</v>
      </c>
      <c r="P99" s="58" t="s">
        <v>453</v>
      </c>
      <c r="Q99" s="36" t="s">
        <v>96</v>
      </c>
      <c r="R99" s="69" t="s">
        <v>454</v>
      </c>
      <c r="S99" s="36" t="s">
        <v>513</v>
      </c>
      <c r="T99" s="69">
        <v>44755</v>
      </c>
      <c r="U99" s="36" t="s">
        <v>456</v>
      </c>
      <c r="V99" s="36" t="s">
        <v>336</v>
      </c>
      <c r="W99" s="36">
        <v>1169</v>
      </c>
      <c r="X99" s="36" t="s">
        <v>857</v>
      </c>
    </row>
    <row r="100" s="3" customFormat="1" ht="65" customHeight="1" spans="1:24">
      <c r="A100" s="36">
        <f>MAX($A$3:A99)+1</f>
        <v>54</v>
      </c>
      <c r="B100" s="37" t="s">
        <v>514</v>
      </c>
      <c r="C100" s="38" t="s">
        <v>828</v>
      </c>
      <c r="D100" s="38">
        <v>62</v>
      </c>
      <c r="E100" s="36" t="s">
        <v>515</v>
      </c>
      <c r="F100" s="79">
        <v>44</v>
      </c>
      <c r="G100" s="39">
        <v>315.31</v>
      </c>
      <c r="H100" s="39">
        <v>315.31</v>
      </c>
      <c r="I100" s="66" t="s">
        <v>451</v>
      </c>
      <c r="J100" s="109">
        <v>44895</v>
      </c>
      <c r="K100" s="110" t="s">
        <v>406</v>
      </c>
      <c r="L100" s="36" t="s">
        <v>516</v>
      </c>
      <c r="M100" s="68">
        <v>315.31</v>
      </c>
      <c r="N100" s="69">
        <v>44889</v>
      </c>
      <c r="O100" s="55">
        <v>315.31</v>
      </c>
      <c r="P100" s="58" t="s">
        <v>453</v>
      </c>
      <c r="Q100" s="36" t="s">
        <v>96</v>
      </c>
      <c r="R100" s="69" t="s">
        <v>454</v>
      </c>
      <c r="S100" s="36" t="s">
        <v>517</v>
      </c>
      <c r="T100" s="69">
        <v>44755</v>
      </c>
      <c r="U100" s="36" t="s">
        <v>456</v>
      </c>
      <c r="V100" s="36" t="s">
        <v>336</v>
      </c>
      <c r="W100" s="36">
        <v>1178</v>
      </c>
      <c r="X100" s="36" t="s">
        <v>866</v>
      </c>
    </row>
    <row r="101" s="3" customFormat="1" ht="78" customHeight="1" spans="1:24">
      <c r="A101" s="36">
        <f>MAX($A$3:A100)+1</f>
        <v>55</v>
      </c>
      <c r="B101" s="37" t="s">
        <v>518</v>
      </c>
      <c r="C101" s="38"/>
      <c r="D101" s="38">
        <v>63</v>
      </c>
      <c r="E101" s="36" t="s">
        <v>519</v>
      </c>
      <c r="F101" s="79">
        <v>1</v>
      </c>
      <c r="G101" s="39">
        <v>210.24</v>
      </c>
      <c r="H101" s="39">
        <v>210.24</v>
      </c>
      <c r="I101" s="66" t="s">
        <v>451</v>
      </c>
      <c r="J101" s="109">
        <v>44895</v>
      </c>
      <c r="K101" s="110" t="s">
        <v>406</v>
      </c>
      <c r="L101" s="36" t="s">
        <v>520</v>
      </c>
      <c r="M101" s="68">
        <v>210.24</v>
      </c>
      <c r="N101" s="69">
        <v>44889</v>
      </c>
      <c r="O101" s="55">
        <v>210.24</v>
      </c>
      <c r="P101" s="58" t="s">
        <v>453</v>
      </c>
      <c r="Q101" s="36" t="s">
        <v>96</v>
      </c>
      <c r="R101" s="69" t="s">
        <v>454</v>
      </c>
      <c r="S101" s="36" t="s">
        <v>521</v>
      </c>
      <c r="T101" s="69">
        <v>44755</v>
      </c>
      <c r="U101" s="36" t="s">
        <v>456</v>
      </c>
      <c r="V101" s="36" t="s">
        <v>336</v>
      </c>
      <c r="W101" s="36">
        <v>1188</v>
      </c>
      <c r="X101" s="36" t="s">
        <v>867</v>
      </c>
    </row>
    <row r="102" s="3" customFormat="1" ht="33.95" customHeight="1" spans="1:24">
      <c r="A102" s="36">
        <f>MAX($A$3:A101)+1</f>
        <v>56</v>
      </c>
      <c r="B102" s="37" t="s">
        <v>522</v>
      </c>
      <c r="C102" s="38" t="s">
        <v>828</v>
      </c>
      <c r="D102" s="38">
        <v>64</v>
      </c>
      <c r="E102" s="36" t="s">
        <v>523</v>
      </c>
      <c r="F102" s="36">
        <v>20</v>
      </c>
      <c r="G102" s="39">
        <v>405.25</v>
      </c>
      <c r="H102" s="39">
        <v>405.25</v>
      </c>
      <c r="I102" s="66" t="s">
        <v>451</v>
      </c>
      <c r="J102" s="109">
        <v>44895</v>
      </c>
      <c r="K102" s="110" t="s">
        <v>406</v>
      </c>
      <c r="L102" s="36" t="s">
        <v>524</v>
      </c>
      <c r="M102" s="68">
        <v>405.25</v>
      </c>
      <c r="N102" s="81">
        <v>44889</v>
      </c>
      <c r="O102" s="55">
        <v>405.25</v>
      </c>
      <c r="P102" s="58" t="s">
        <v>453</v>
      </c>
      <c r="Q102" s="36" t="s">
        <v>96</v>
      </c>
      <c r="R102" s="69" t="s">
        <v>454</v>
      </c>
      <c r="S102" s="36" t="s">
        <v>525</v>
      </c>
      <c r="T102" s="69">
        <v>44755</v>
      </c>
      <c r="U102" s="36" t="s">
        <v>456</v>
      </c>
      <c r="V102" s="36" t="s">
        <v>336</v>
      </c>
      <c r="W102" s="36">
        <v>1197</v>
      </c>
      <c r="X102" s="36" t="s">
        <v>868</v>
      </c>
    </row>
    <row r="103" s="3" customFormat="1" ht="33.95" customHeight="1" spans="1:24">
      <c r="A103" s="36">
        <f>MAX($A$3:A102)+1</f>
        <v>57</v>
      </c>
      <c r="B103" s="37" t="s">
        <v>526</v>
      </c>
      <c r="C103" s="38" t="s">
        <v>828</v>
      </c>
      <c r="D103" s="38">
        <v>65</v>
      </c>
      <c r="E103" s="36" t="s">
        <v>527</v>
      </c>
      <c r="F103" s="36">
        <v>155</v>
      </c>
      <c r="G103" s="39">
        <v>1330.67</v>
      </c>
      <c r="H103" s="39">
        <v>1330.67</v>
      </c>
      <c r="I103" s="66" t="s">
        <v>451</v>
      </c>
      <c r="J103" s="109">
        <v>44895</v>
      </c>
      <c r="K103" s="110" t="s">
        <v>406</v>
      </c>
      <c r="L103" s="36" t="s">
        <v>528</v>
      </c>
      <c r="M103" s="68">
        <v>1330.67</v>
      </c>
      <c r="N103" s="81">
        <v>44889</v>
      </c>
      <c r="O103" s="55">
        <v>1330.67</v>
      </c>
      <c r="P103" s="58" t="s">
        <v>453</v>
      </c>
      <c r="Q103" s="36" t="s">
        <v>96</v>
      </c>
      <c r="R103" s="69" t="s">
        <v>454</v>
      </c>
      <c r="S103" s="36" t="s">
        <v>529</v>
      </c>
      <c r="T103" s="69">
        <v>44755</v>
      </c>
      <c r="U103" s="36" t="s">
        <v>456</v>
      </c>
      <c r="V103" s="36" t="s">
        <v>336</v>
      </c>
      <c r="W103" s="36">
        <v>1209</v>
      </c>
      <c r="X103" s="36" t="s">
        <v>869</v>
      </c>
    </row>
    <row r="104" s="3" customFormat="1" ht="36.95" customHeight="1" spans="1:24">
      <c r="A104" s="36">
        <f>MAX($A$3:A103)+1</f>
        <v>58</v>
      </c>
      <c r="B104" s="37" t="s">
        <v>530</v>
      </c>
      <c r="C104" s="38"/>
      <c r="D104" s="38">
        <v>66</v>
      </c>
      <c r="E104" s="36" t="s">
        <v>531</v>
      </c>
      <c r="F104" s="36">
        <v>3</v>
      </c>
      <c r="G104" s="39">
        <v>42.48</v>
      </c>
      <c r="H104" s="39">
        <v>42.48</v>
      </c>
      <c r="I104" s="66" t="s">
        <v>451</v>
      </c>
      <c r="J104" s="109">
        <v>44895</v>
      </c>
      <c r="K104" s="110" t="s">
        <v>532</v>
      </c>
      <c r="L104" s="36" t="s">
        <v>533</v>
      </c>
      <c r="M104" s="68">
        <v>42.48</v>
      </c>
      <c r="N104" s="43">
        <v>44894</v>
      </c>
      <c r="O104" s="55">
        <v>42.48</v>
      </c>
      <c r="P104" s="58" t="s">
        <v>534</v>
      </c>
      <c r="Q104" s="36" t="s">
        <v>102</v>
      </c>
      <c r="R104" s="188">
        <v>45044</v>
      </c>
      <c r="S104" s="36" t="s">
        <v>535</v>
      </c>
      <c r="T104" s="69">
        <v>44757</v>
      </c>
      <c r="U104" s="36" t="s">
        <v>98</v>
      </c>
      <c r="V104" s="36" t="s">
        <v>336</v>
      </c>
      <c r="W104" s="36">
        <v>1218</v>
      </c>
      <c r="X104" s="36" t="s">
        <v>870</v>
      </c>
    </row>
    <row r="105" s="3" customFormat="1" ht="33" customHeight="1" spans="1:24">
      <c r="A105" s="36">
        <f>MAX($A$3:A104)+1</f>
        <v>59</v>
      </c>
      <c r="B105" s="37" t="s">
        <v>235</v>
      </c>
      <c r="C105" s="38" t="s">
        <v>828</v>
      </c>
      <c r="D105" s="38">
        <v>67</v>
      </c>
      <c r="E105" s="36" t="s">
        <v>536</v>
      </c>
      <c r="F105" s="36">
        <v>262</v>
      </c>
      <c r="G105" s="39">
        <v>1079.189836</v>
      </c>
      <c r="H105" s="39">
        <v>1079.189836</v>
      </c>
      <c r="I105" s="66" t="s">
        <v>537</v>
      </c>
      <c r="J105" s="109">
        <v>44865</v>
      </c>
      <c r="K105" s="110" t="s">
        <v>538</v>
      </c>
      <c r="L105" s="36" t="s">
        <v>539</v>
      </c>
      <c r="M105" s="68">
        <v>1079.19</v>
      </c>
      <c r="N105" s="43">
        <v>44855</v>
      </c>
      <c r="O105" s="55">
        <v>1079.19</v>
      </c>
      <c r="P105" s="47" t="s">
        <v>540</v>
      </c>
      <c r="Q105" s="36" t="s">
        <v>102</v>
      </c>
      <c r="R105" s="80">
        <v>45044</v>
      </c>
      <c r="S105" s="36" t="s">
        <v>541</v>
      </c>
      <c r="T105" s="69">
        <v>44752</v>
      </c>
      <c r="U105" s="36" t="s">
        <v>456</v>
      </c>
      <c r="V105" s="36" t="s">
        <v>336</v>
      </c>
      <c r="W105" s="36">
        <v>1223</v>
      </c>
      <c r="X105" s="36" t="s">
        <v>871</v>
      </c>
    </row>
    <row r="106" s="3" customFormat="1" ht="24" customHeight="1" spans="1:24">
      <c r="A106" s="19">
        <f>MAX($A$3:A105)+1</f>
        <v>60</v>
      </c>
      <c r="B106" s="20" t="s">
        <v>465</v>
      </c>
      <c r="C106" s="21" t="s">
        <v>828</v>
      </c>
      <c r="D106" s="21">
        <v>68</v>
      </c>
      <c r="E106" s="19" t="s">
        <v>542</v>
      </c>
      <c r="F106" s="19">
        <v>61</v>
      </c>
      <c r="G106" s="98">
        <v>1634.8</v>
      </c>
      <c r="H106" s="98">
        <v>490.44</v>
      </c>
      <c r="I106" s="42" t="s">
        <v>543</v>
      </c>
      <c r="J106" s="43">
        <v>44865</v>
      </c>
      <c r="K106" s="19" t="s">
        <v>544</v>
      </c>
      <c r="L106" s="19" t="s">
        <v>545</v>
      </c>
      <c r="M106" s="111">
        <v>1634.8</v>
      </c>
      <c r="N106" s="112">
        <v>44830</v>
      </c>
      <c r="O106" s="113">
        <v>190.44</v>
      </c>
      <c r="P106" s="36" t="s">
        <v>546</v>
      </c>
      <c r="Q106" s="19" t="s">
        <v>96</v>
      </c>
      <c r="R106" s="132">
        <v>44690</v>
      </c>
      <c r="S106" s="19" t="s">
        <v>547</v>
      </c>
      <c r="T106" s="43">
        <v>44650</v>
      </c>
      <c r="U106" s="19" t="s">
        <v>98</v>
      </c>
      <c r="V106" s="19" t="s">
        <v>99</v>
      </c>
      <c r="W106" s="19">
        <v>1246</v>
      </c>
      <c r="X106" s="19"/>
    </row>
    <row r="107" s="3" customFormat="1" ht="22" customHeight="1" spans="1:24">
      <c r="A107" s="27"/>
      <c r="B107" s="28"/>
      <c r="C107" s="29"/>
      <c r="D107" s="29"/>
      <c r="E107" s="27"/>
      <c r="F107" s="27"/>
      <c r="G107" s="99"/>
      <c r="H107" s="99"/>
      <c r="I107" s="51"/>
      <c r="J107" s="52"/>
      <c r="K107" s="27"/>
      <c r="L107" s="27"/>
      <c r="M107" s="114"/>
      <c r="N107" s="115"/>
      <c r="O107" s="113">
        <v>300</v>
      </c>
      <c r="P107" s="36" t="s">
        <v>191</v>
      </c>
      <c r="Q107" s="27" t="s">
        <v>102</v>
      </c>
      <c r="R107" s="125">
        <v>44711</v>
      </c>
      <c r="S107" s="27"/>
      <c r="T107" s="52"/>
      <c r="U107" s="27"/>
      <c r="V107" s="27"/>
      <c r="W107" s="27"/>
      <c r="X107" s="27"/>
    </row>
    <row r="108" s="3" customFormat="1" ht="24" customHeight="1" spans="1:24">
      <c r="A108" s="19">
        <f>MAX($A$3:A107)+1</f>
        <v>61</v>
      </c>
      <c r="B108" s="20" t="s">
        <v>548</v>
      </c>
      <c r="C108" s="21" t="s">
        <v>828</v>
      </c>
      <c r="D108" s="21">
        <v>69</v>
      </c>
      <c r="E108" s="19" t="s">
        <v>549</v>
      </c>
      <c r="F108" s="100">
        <v>1</v>
      </c>
      <c r="G108" s="98">
        <v>94.22</v>
      </c>
      <c r="H108" s="98">
        <v>84.798</v>
      </c>
      <c r="I108" s="42" t="s">
        <v>550</v>
      </c>
      <c r="J108" s="43">
        <v>44865</v>
      </c>
      <c r="K108" s="19" t="s">
        <v>551</v>
      </c>
      <c r="L108" s="19" t="s">
        <v>552</v>
      </c>
      <c r="M108" s="111">
        <v>94.22</v>
      </c>
      <c r="N108" s="112">
        <v>44851</v>
      </c>
      <c r="O108" s="55">
        <v>39.798</v>
      </c>
      <c r="P108" s="36" t="s">
        <v>553</v>
      </c>
      <c r="Q108" s="36" t="s">
        <v>96</v>
      </c>
      <c r="R108" s="81">
        <v>44935</v>
      </c>
      <c r="S108" s="19" t="s">
        <v>554</v>
      </c>
      <c r="T108" s="43">
        <v>44644</v>
      </c>
      <c r="U108" s="19" t="s">
        <v>98</v>
      </c>
      <c r="V108" s="19" t="s">
        <v>99</v>
      </c>
      <c r="W108" s="19">
        <v>1270</v>
      </c>
      <c r="X108" s="19"/>
    </row>
    <row r="109" s="3" customFormat="1" ht="24" customHeight="1" spans="1:24">
      <c r="A109" s="27"/>
      <c r="B109" s="28"/>
      <c r="C109" s="29"/>
      <c r="D109" s="29"/>
      <c r="E109" s="27"/>
      <c r="F109" s="101"/>
      <c r="G109" s="99"/>
      <c r="H109" s="99"/>
      <c r="I109" s="51"/>
      <c r="J109" s="52"/>
      <c r="K109" s="27"/>
      <c r="L109" s="27"/>
      <c r="M109" s="114"/>
      <c r="N109" s="115"/>
      <c r="O109" s="55">
        <v>45</v>
      </c>
      <c r="P109" s="36" t="s">
        <v>555</v>
      </c>
      <c r="Q109" s="36" t="s">
        <v>102</v>
      </c>
      <c r="R109" s="81">
        <v>44936</v>
      </c>
      <c r="S109" s="27"/>
      <c r="T109" s="52"/>
      <c r="U109" s="27"/>
      <c r="V109" s="27"/>
      <c r="W109" s="27"/>
      <c r="X109" s="27"/>
    </row>
    <row r="110" s="3" customFormat="1" ht="24" customHeight="1" spans="1:24">
      <c r="A110" s="19">
        <f>MAX($A$3:A109)+1</f>
        <v>62</v>
      </c>
      <c r="B110" s="20" t="s">
        <v>556</v>
      </c>
      <c r="C110" s="21" t="s">
        <v>828</v>
      </c>
      <c r="D110" s="21">
        <v>70</v>
      </c>
      <c r="E110" s="19" t="s">
        <v>557</v>
      </c>
      <c r="F110" s="19">
        <v>4</v>
      </c>
      <c r="G110" s="98">
        <v>70</v>
      </c>
      <c r="H110" s="98">
        <v>63</v>
      </c>
      <c r="I110" s="42" t="s">
        <v>550</v>
      </c>
      <c r="J110" s="43">
        <v>44865</v>
      </c>
      <c r="K110" s="19" t="s">
        <v>551</v>
      </c>
      <c r="L110" s="19" t="s">
        <v>558</v>
      </c>
      <c r="M110" s="111">
        <v>70</v>
      </c>
      <c r="N110" s="112">
        <v>44851</v>
      </c>
      <c r="O110" s="55">
        <v>35</v>
      </c>
      <c r="P110" s="36" t="s">
        <v>559</v>
      </c>
      <c r="Q110" s="36" t="s">
        <v>102</v>
      </c>
      <c r="R110" s="81">
        <v>44936</v>
      </c>
      <c r="S110" s="19" t="s">
        <v>560</v>
      </c>
      <c r="T110" s="43">
        <v>44651</v>
      </c>
      <c r="U110" s="19" t="s">
        <v>98</v>
      </c>
      <c r="V110" s="19" t="s">
        <v>99</v>
      </c>
      <c r="W110" s="19">
        <v>1290</v>
      </c>
      <c r="X110" s="19"/>
    </row>
    <row r="111" s="3" customFormat="1" ht="24" customHeight="1" spans="1:24">
      <c r="A111" s="27"/>
      <c r="B111" s="28"/>
      <c r="C111" s="29"/>
      <c r="D111" s="29"/>
      <c r="E111" s="27"/>
      <c r="F111" s="27"/>
      <c r="G111" s="99"/>
      <c r="H111" s="99"/>
      <c r="I111" s="51"/>
      <c r="J111" s="52"/>
      <c r="K111" s="27"/>
      <c r="L111" s="27"/>
      <c r="M111" s="114"/>
      <c r="N111" s="115"/>
      <c r="O111" s="55">
        <v>28</v>
      </c>
      <c r="P111" s="36" t="s">
        <v>561</v>
      </c>
      <c r="Q111" s="36" t="s">
        <v>96</v>
      </c>
      <c r="R111" s="81">
        <v>44935</v>
      </c>
      <c r="S111" s="27"/>
      <c r="T111" s="52"/>
      <c r="U111" s="27"/>
      <c r="V111" s="27"/>
      <c r="W111" s="27"/>
      <c r="X111" s="27"/>
    </row>
    <row r="112" s="3" customFormat="1" ht="24" customHeight="1" spans="1:24">
      <c r="A112" s="19">
        <f>MAX($A$3:A111)+1</f>
        <v>63</v>
      </c>
      <c r="B112" s="20" t="s">
        <v>562</v>
      </c>
      <c r="C112" s="21" t="s">
        <v>828</v>
      </c>
      <c r="D112" s="21">
        <v>71</v>
      </c>
      <c r="E112" s="19" t="s">
        <v>531</v>
      </c>
      <c r="F112" s="19">
        <v>10</v>
      </c>
      <c r="G112" s="98">
        <v>198</v>
      </c>
      <c r="H112" s="98">
        <v>178.2</v>
      </c>
      <c r="I112" s="42" t="s">
        <v>563</v>
      </c>
      <c r="J112" s="19" t="s">
        <v>564</v>
      </c>
      <c r="K112" s="19" t="s">
        <v>565</v>
      </c>
      <c r="L112" s="19" t="s">
        <v>566</v>
      </c>
      <c r="M112" s="111">
        <v>198</v>
      </c>
      <c r="N112" s="112" t="s">
        <v>567</v>
      </c>
      <c r="O112" s="55">
        <v>98.2</v>
      </c>
      <c r="P112" s="36" t="s">
        <v>568</v>
      </c>
      <c r="Q112" s="36" t="s">
        <v>96</v>
      </c>
      <c r="R112" s="69">
        <v>44957</v>
      </c>
      <c r="S112" s="19" t="s">
        <v>569</v>
      </c>
      <c r="T112" s="43">
        <v>44708</v>
      </c>
      <c r="U112" s="19" t="s">
        <v>98</v>
      </c>
      <c r="V112" s="19" t="s">
        <v>99</v>
      </c>
      <c r="W112" s="19">
        <v>1308</v>
      </c>
      <c r="X112" s="19" t="s">
        <v>862</v>
      </c>
    </row>
    <row r="113" s="3" customFormat="1" ht="24" customHeight="1" spans="1:24">
      <c r="A113" s="27"/>
      <c r="B113" s="28"/>
      <c r="C113" s="29"/>
      <c r="D113" s="29"/>
      <c r="E113" s="27"/>
      <c r="F113" s="27"/>
      <c r="G113" s="99"/>
      <c r="H113" s="99"/>
      <c r="I113" s="51"/>
      <c r="J113" s="27"/>
      <c r="K113" s="27"/>
      <c r="L113" s="27"/>
      <c r="M113" s="114"/>
      <c r="N113" s="115"/>
      <c r="O113" s="55">
        <v>80</v>
      </c>
      <c r="P113" s="36" t="s">
        <v>571</v>
      </c>
      <c r="Q113" s="36" t="s">
        <v>102</v>
      </c>
      <c r="R113" s="69">
        <v>44957</v>
      </c>
      <c r="S113" s="27"/>
      <c r="T113" s="52"/>
      <c r="U113" s="27"/>
      <c r="V113" s="27"/>
      <c r="W113" s="27"/>
      <c r="X113" s="27"/>
    </row>
    <row r="114" s="3" customFormat="1" ht="24" customHeight="1" spans="1:24">
      <c r="A114" s="19">
        <f>MAX($A$3:A113)+1</f>
        <v>64</v>
      </c>
      <c r="B114" s="20" t="s">
        <v>572</v>
      </c>
      <c r="C114" s="21" t="s">
        <v>828</v>
      </c>
      <c r="D114" s="21">
        <v>72</v>
      </c>
      <c r="E114" s="19" t="s">
        <v>573</v>
      </c>
      <c r="F114" s="19">
        <v>2</v>
      </c>
      <c r="G114" s="98">
        <v>11.7</v>
      </c>
      <c r="H114" s="98">
        <v>11.115</v>
      </c>
      <c r="I114" s="42" t="s">
        <v>574</v>
      </c>
      <c r="J114" s="116" t="s">
        <v>564</v>
      </c>
      <c r="K114" s="19" t="s">
        <v>575</v>
      </c>
      <c r="L114" s="19" t="s">
        <v>576</v>
      </c>
      <c r="M114" s="111">
        <v>11.7</v>
      </c>
      <c r="N114" s="112">
        <v>44914</v>
      </c>
      <c r="O114" s="55">
        <v>6.12</v>
      </c>
      <c r="P114" s="36" t="s">
        <v>577</v>
      </c>
      <c r="Q114" s="36" t="s">
        <v>96</v>
      </c>
      <c r="R114" s="69">
        <v>44957</v>
      </c>
      <c r="S114" s="19" t="s">
        <v>578</v>
      </c>
      <c r="T114" s="43">
        <v>44719</v>
      </c>
      <c r="U114" s="19" t="s">
        <v>98</v>
      </c>
      <c r="V114" s="19" t="s">
        <v>99</v>
      </c>
      <c r="W114" s="19">
        <v>1341</v>
      </c>
      <c r="X114" s="19"/>
    </row>
    <row r="115" s="3" customFormat="1" ht="24" customHeight="1" spans="1:24">
      <c r="A115" s="27"/>
      <c r="B115" s="28"/>
      <c r="C115" s="29"/>
      <c r="D115" s="29"/>
      <c r="E115" s="27"/>
      <c r="F115" s="27"/>
      <c r="G115" s="99"/>
      <c r="H115" s="99"/>
      <c r="I115" s="51"/>
      <c r="J115" s="117"/>
      <c r="K115" s="27"/>
      <c r="L115" s="27"/>
      <c r="M115" s="114"/>
      <c r="N115" s="115"/>
      <c r="O115" s="55">
        <v>5</v>
      </c>
      <c r="P115" s="36" t="s">
        <v>579</v>
      </c>
      <c r="Q115" s="36" t="s">
        <v>102</v>
      </c>
      <c r="R115" s="69">
        <v>44957</v>
      </c>
      <c r="S115" s="27"/>
      <c r="T115" s="52"/>
      <c r="U115" s="27"/>
      <c r="V115" s="27"/>
      <c r="W115" s="27"/>
      <c r="X115" s="27"/>
    </row>
    <row r="116" s="3" customFormat="1" ht="24" customHeight="1" spans="1:24">
      <c r="A116" s="19">
        <f>MAX($A$3:A115)+1</f>
        <v>65</v>
      </c>
      <c r="B116" s="20" t="s">
        <v>580</v>
      </c>
      <c r="C116" s="21" t="s">
        <v>828</v>
      </c>
      <c r="D116" s="21">
        <v>73</v>
      </c>
      <c r="E116" s="19" t="s">
        <v>581</v>
      </c>
      <c r="F116" s="19">
        <v>7</v>
      </c>
      <c r="G116" s="98">
        <v>311.5</v>
      </c>
      <c r="H116" s="98">
        <v>155.75</v>
      </c>
      <c r="I116" s="42" t="s">
        <v>582</v>
      </c>
      <c r="J116" s="19" t="s">
        <v>564</v>
      </c>
      <c r="K116" s="19" t="s">
        <v>583</v>
      </c>
      <c r="L116" s="19" t="s">
        <v>584</v>
      </c>
      <c r="M116" s="111">
        <v>311.5</v>
      </c>
      <c r="N116" s="112">
        <v>44916</v>
      </c>
      <c r="O116" s="55">
        <v>5.75</v>
      </c>
      <c r="P116" s="36" t="s">
        <v>585</v>
      </c>
      <c r="Q116" s="36" t="s">
        <v>96</v>
      </c>
      <c r="R116" s="69">
        <v>44957</v>
      </c>
      <c r="S116" s="19" t="s">
        <v>586</v>
      </c>
      <c r="T116" s="43">
        <v>44650</v>
      </c>
      <c r="U116" s="19" t="s">
        <v>98</v>
      </c>
      <c r="V116" s="19" t="s">
        <v>99</v>
      </c>
      <c r="W116" s="19">
        <v>1353</v>
      </c>
      <c r="X116" s="19"/>
    </row>
    <row r="117" s="3" customFormat="1" ht="24" customHeight="1" spans="1:24">
      <c r="A117" s="27"/>
      <c r="B117" s="28"/>
      <c r="C117" s="29"/>
      <c r="D117" s="29"/>
      <c r="E117" s="27"/>
      <c r="F117" s="27"/>
      <c r="G117" s="99"/>
      <c r="H117" s="99"/>
      <c r="I117" s="51"/>
      <c r="J117" s="27"/>
      <c r="K117" s="27"/>
      <c r="L117" s="27"/>
      <c r="M117" s="114"/>
      <c r="N117" s="115"/>
      <c r="O117" s="55">
        <v>150</v>
      </c>
      <c r="P117" s="36" t="s">
        <v>587</v>
      </c>
      <c r="Q117" s="36" t="s">
        <v>102</v>
      </c>
      <c r="R117" s="69">
        <v>44957</v>
      </c>
      <c r="S117" s="27"/>
      <c r="T117" s="52"/>
      <c r="U117" s="27"/>
      <c r="V117" s="27"/>
      <c r="W117" s="27"/>
      <c r="X117" s="27"/>
    </row>
    <row r="118" s="3" customFormat="1" ht="31" customHeight="1" spans="1:24">
      <c r="A118" s="36">
        <f>MAX($A$3:A117)+1</f>
        <v>66</v>
      </c>
      <c r="B118" s="37" t="s">
        <v>588</v>
      </c>
      <c r="C118" s="38"/>
      <c r="D118" s="38">
        <v>74</v>
      </c>
      <c r="E118" s="36" t="s">
        <v>589</v>
      </c>
      <c r="F118" s="36">
        <v>13</v>
      </c>
      <c r="G118" s="102">
        <v>7.41</v>
      </c>
      <c r="H118" s="102">
        <v>7.41</v>
      </c>
      <c r="I118" s="66" t="s">
        <v>590</v>
      </c>
      <c r="J118" s="36" t="s">
        <v>564</v>
      </c>
      <c r="K118" s="36" t="s">
        <v>591</v>
      </c>
      <c r="L118" s="36" t="s">
        <v>592</v>
      </c>
      <c r="M118" s="55">
        <v>7.41</v>
      </c>
      <c r="N118" s="125">
        <v>44827</v>
      </c>
      <c r="O118" s="55">
        <v>7.41</v>
      </c>
      <c r="P118" s="36" t="s">
        <v>593</v>
      </c>
      <c r="Q118" s="36" t="s">
        <v>96</v>
      </c>
      <c r="R118" s="69">
        <v>44957</v>
      </c>
      <c r="S118" s="36" t="s">
        <v>594</v>
      </c>
      <c r="T118" s="69">
        <v>44796</v>
      </c>
      <c r="U118" s="36" t="s">
        <v>98</v>
      </c>
      <c r="V118" s="36" t="s">
        <v>99</v>
      </c>
      <c r="W118" s="36">
        <v>1367</v>
      </c>
      <c r="X118" s="36" t="s">
        <v>872</v>
      </c>
    </row>
    <row r="119" s="3" customFormat="1" ht="24" customHeight="1" spans="1:24">
      <c r="A119" s="19">
        <f>MAX($A$3:A118)+1</f>
        <v>67</v>
      </c>
      <c r="B119" s="20" t="s">
        <v>595</v>
      </c>
      <c r="C119" s="21" t="s">
        <v>828</v>
      </c>
      <c r="D119" s="21">
        <v>75</v>
      </c>
      <c r="E119" s="19"/>
      <c r="F119" s="19">
        <v>1</v>
      </c>
      <c r="G119" s="98">
        <v>49.8</v>
      </c>
      <c r="H119" s="98">
        <v>44.82</v>
      </c>
      <c r="I119" s="42" t="s">
        <v>369</v>
      </c>
      <c r="J119" s="43">
        <v>45008</v>
      </c>
      <c r="K119" s="118" t="s">
        <v>596</v>
      </c>
      <c r="L119" s="19" t="s">
        <v>597</v>
      </c>
      <c r="M119" s="111">
        <v>49.8</v>
      </c>
      <c r="N119" s="112">
        <v>44854</v>
      </c>
      <c r="O119" s="55">
        <v>24.82</v>
      </c>
      <c r="P119" s="36" t="s">
        <v>598</v>
      </c>
      <c r="Q119" s="36" t="s">
        <v>96</v>
      </c>
      <c r="R119" s="69">
        <v>44900</v>
      </c>
      <c r="S119" s="19" t="s">
        <v>599</v>
      </c>
      <c r="T119" s="43">
        <v>44644</v>
      </c>
      <c r="U119" s="19" t="s">
        <v>98</v>
      </c>
      <c r="V119" s="19" t="s">
        <v>99</v>
      </c>
      <c r="W119" s="19">
        <v>1374</v>
      </c>
      <c r="X119" s="19"/>
    </row>
    <row r="120" s="3" customFormat="1" ht="24" customHeight="1" spans="1:24">
      <c r="A120" s="27"/>
      <c r="B120" s="28"/>
      <c r="C120" s="29"/>
      <c r="D120" s="29"/>
      <c r="E120" s="27"/>
      <c r="F120" s="27"/>
      <c r="G120" s="99"/>
      <c r="H120" s="99"/>
      <c r="I120" s="51"/>
      <c r="J120" s="52"/>
      <c r="K120" s="119"/>
      <c r="L120" s="27"/>
      <c r="M120" s="114"/>
      <c r="N120" s="115"/>
      <c r="O120" s="55">
        <v>20</v>
      </c>
      <c r="P120" s="36" t="s">
        <v>600</v>
      </c>
      <c r="Q120" s="36" t="s">
        <v>102</v>
      </c>
      <c r="R120" s="69">
        <v>44904</v>
      </c>
      <c r="S120" s="27"/>
      <c r="T120" s="52"/>
      <c r="U120" s="27"/>
      <c r="V120" s="27"/>
      <c r="W120" s="27"/>
      <c r="X120" s="27"/>
    </row>
    <row r="121" s="3" customFormat="1" ht="36" customHeight="1" spans="1:24">
      <c r="A121" s="36">
        <f>MAX($A$3:A120)+1</f>
        <v>68</v>
      </c>
      <c r="B121" s="37" t="s">
        <v>601</v>
      </c>
      <c r="C121" s="38" t="s">
        <v>828</v>
      </c>
      <c r="D121" s="38">
        <v>76</v>
      </c>
      <c r="E121" s="36"/>
      <c r="F121" s="36">
        <v>1</v>
      </c>
      <c r="G121" s="102">
        <v>2.4</v>
      </c>
      <c r="H121" s="102">
        <v>2.4</v>
      </c>
      <c r="I121" s="66" t="s">
        <v>369</v>
      </c>
      <c r="J121" s="120" t="s">
        <v>602</v>
      </c>
      <c r="K121" s="121" t="s">
        <v>370</v>
      </c>
      <c r="L121" s="36">
        <v>24194973</v>
      </c>
      <c r="M121" s="55">
        <v>2.4</v>
      </c>
      <c r="N121" s="122">
        <v>44854</v>
      </c>
      <c r="O121" s="55">
        <v>2.4</v>
      </c>
      <c r="P121" s="36" t="s">
        <v>603</v>
      </c>
      <c r="Q121" s="36" t="s">
        <v>96</v>
      </c>
      <c r="R121" s="69">
        <v>44957</v>
      </c>
      <c r="S121" s="36" t="s">
        <v>604</v>
      </c>
      <c r="T121" s="69">
        <v>44651</v>
      </c>
      <c r="U121" s="36" t="s">
        <v>98</v>
      </c>
      <c r="V121" s="36" t="s">
        <v>99</v>
      </c>
      <c r="W121" s="36">
        <v>1389</v>
      </c>
      <c r="X121" s="36"/>
    </row>
    <row r="122" s="3" customFormat="1" ht="24" customHeight="1" spans="1:24">
      <c r="A122" s="19">
        <f>MAX($A$3:A121)+1</f>
        <v>69</v>
      </c>
      <c r="B122" s="20" t="s">
        <v>605</v>
      </c>
      <c r="C122" s="21" t="s">
        <v>828</v>
      </c>
      <c r="D122" s="21">
        <v>77</v>
      </c>
      <c r="E122" s="19" t="s">
        <v>873</v>
      </c>
      <c r="F122" s="19">
        <v>11</v>
      </c>
      <c r="G122" s="98">
        <v>1287</v>
      </c>
      <c r="H122" s="98">
        <v>386.1</v>
      </c>
      <c r="I122" s="42" t="s">
        <v>543</v>
      </c>
      <c r="J122" s="43">
        <v>45071</v>
      </c>
      <c r="K122" s="19" t="s">
        <v>811</v>
      </c>
      <c r="L122" s="19" t="s">
        <v>874</v>
      </c>
      <c r="M122" s="111">
        <v>1287</v>
      </c>
      <c r="N122" s="112">
        <v>44930</v>
      </c>
      <c r="O122" s="55">
        <v>136.1</v>
      </c>
      <c r="P122" s="36" t="s">
        <v>606</v>
      </c>
      <c r="Q122" s="19" t="s">
        <v>96</v>
      </c>
      <c r="R122" s="125">
        <v>44691</v>
      </c>
      <c r="S122" s="19" t="s">
        <v>607</v>
      </c>
      <c r="T122" s="43">
        <v>44650</v>
      </c>
      <c r="U122" s="19" t="s">
        <v>98</v>
      </c>
      <c r="V122" s="19" t="s">
        <v>99</v>
      </c>
      <c r="W122" s="19">
        <v>1397</v>
      </c>
      <c r="X122" s="19"/>
    </row>
    <row r="123" s="3" customFormat="1" ht="24" customHeight="1" spans="1:24">
      <c r="A123" s="27"/>
      <c r="B123" s="28"/>
      <c r="C123" s="29"/>
      <c r="D123" s="29"/>
      <c r="E123" s="27"/>
      <c r="F123" s="27"/>
      <c r="G123" s="99"/>
      <c r="H123" s="99"/>
      <c r="I123" s="51"/>
      <c r="J123" s="52"/>
      <c r="K123" s="27"/>
      <c r="L123" s="27"/>
      <c r="M123" s="114"/>
      <c r="N123" s="115"/>
      <c r="O123" s="55">
        <v>250</v>
      </c>
      <c r="P123" s="36" t="s">
        <v>191</v>
      </c>
      <c r="Q123" s="27" t="s">
        <v>102</v>
      </c>
      <c r="R123" s="125">
        <v>44711</v>
      </c>
      <c r="S123" s="27"/>
      <c r="T123" s="52"/>
      <c r="U123" s="27"/>
      <c r="V123" s="27"/>
      <c r="W123" s="27"/>
      <c r="X123" s="27"/>
    </row>
    <row r="124" s="3" customFormat="1" ht="32" customHeight="1" spans="1:24">
      <c r="A124" s="19">
        <f>MAX($A$3:A123)+1</f>
        <v>70</v>
      </c>
      <c r="B124" s="20" t="s">
        <v>608</v>
      </c>
      <c r="C124" s="21" t="s">
        <v>828</v>
      </c>
      <c r="D124" s="21">
        <v>78</v>
      </c>
      <c r="E124" s="19"/>
      <c r="F124" s="19">
        <v>2</v>
      </c>
      <c r="G124" s="98">
        <v>685.86</v>
      </c>
      <c r="H124" s="98">
        <v>342.93</v>
      </c>
      <c r="I124" s="42" t="s">
        <v>331</v>
      </c>
      <c r="J124" s="43">
        <v>45107</v>
      </c>
      <c r="K124" s="23" t="s">
        <v>875</v>
      </c>
      <c r="L124" s="123" t="s">
        <v>876</v>
      </c>
      <c r="M124" s="111">
        <v>685.86</v>
      </c>
      <c r="N124" s="112">
        <v>45075</v>
      </c>
      <c r="O124" s="55">
        <v>142.93</v>
      </c>
      <c r="P124" s="36" t="s">
        <v>334</v>
      </c>
      <c r="Q124" s="27" t="s">
        <v>96</v>
      </c>
      <c r="R124" s="69">
        <v>44680</v>
      </c>
      <c r="S124" s="19" t="s">
        <v>609</v>
      </c>
      <c r="T124" s="43">
        <v>44651</v>
      </c>
      <c r="U124" s="19" t="s">
        <v>98</v>
      </c>
      <c r="V124" s="19" t="s">
        <v>336</v>
      </c>
      <c r="W124" s="19">
        <v>1428</v>
      </c>
      <c r="X124" s="19" t="s">
        <v>177</v>
      </c>
    </row>
    <row r="125" s="3" customFormat="1" ht="30" customHeight="1" spans="1:24">
      <c r="A125" s="27"/>
      <c r="B125" s="28"/>
      <c r="C125" s="29"/>
      <c r="D125" s="29"/>
      <c r="E125" s="27"/>
      <c r="F125" s="27"/>
      <c r="G125" s="99"/>
      <c r="H125" s="99"/>
      <c r="I125" s="51"/>
      <c r="J125" s="52"/>
      <c r="K125" s="27"/>
      <c r="L125" s="124"/>
      <c r="M125" s="114"/>
      <c r="N125" s="115"/>
      <c r="O125" s="55">
        <v>200</v>
      </c>
      <c r="P125" s="36" t="s">
        <v>610</v>
      </c>
      <c r="Q125" s="36" t="s">
        <v>102</v>
      </c>
      <c r="R125" s="69">
        <v>44708</v>
      </c>
      <c r="S125" s="27"/>
      <c r="T125" s="52"/>
      <c r="U125" s="27"/>
      <c r="V125" s="27"/>
      <c r="W125" s="27"/>
      <c r="X125" s="27"/>
    </row>
    <row r="126" s="3" customFormat="1" ht="39.95" customHeight="1" spans="1:24">
      <c r="A126" s="19">
        <f>MAX($A$3:A125)+1</f>
        <v>71</v>
      </c>
      <c r="B126" s="103" t="s">
        <v>611</v>
      </c>
      <c r="C126" s="38" t="s">
        <v>828</v>
      </c>
      <c r="D126" s="21">
        <v>79</v>
      </c>
      <c r="E126" s="19"/>
      <c r="F126" s="19">
        <v>4</v>
      </c>
      <c r="G126" s="102">
        <v>272</v>
      </c>
      <c r="H126" s="102">
        <v>136</v>
      </c>
      <c r="I126" s="42" t="s">
        <v>331</v>
      </c>
      <c r="J126" s="69">
        <v>45016</v>
      </c>
      <c r="K126" s="36" t="s">
        <v>612</v>
      </c>
      <c r="L126" s="36" t="s">
        <v>613</v>
      </c>
      <c r="M126" s="55">
        <v>272</v>
      </c>
      <c r="N126" s="125">
        <v>44995</v>
      </c>
      <c r="O126" s="55">
        <v>136</v>
      </c>
      <c r="P126" s="36" t="s">
        <v>334</v>
      </c>
      <c r="Q126" s="27" t="s">
        <v>96</v>
      </c>
      <c r="R126" s="69">
        <v>44680</v>
      </c>
      <c r="S126" s="19" t="s">
        <v>614</v>
      </c>
      <c r="T126" s="43">
        <v>44650</v>
      </c>
      <c r="U126" s="19" t="s">
        <v>98</v>
      </c>
      <c r="V126" s="19" t="s">
        <v>336</v>
      </c>
      <c r="W126" s="19">
        <v>1443</v>
      </c>
      <c r="X126" s="19"/>
    </row>
    <row r="127" s="3" customFormat="1" ht="24" customHeight="1" spans="1:24">
      <c r="A127" s="19">
        <f>MAX($A$3:A126)+1</f>
        <v>72</v>
      </c>
      <c r="B127" s="20" t="s">
        <v>615</v>
      </c>
      <c r="C127" s="21" t="s">
        <v>828</v>
      </c>
      <c r="D127" s="21">
        <v>80</v>
      </c>
      <c r="E127" s="19"/>
      <c r="F127" s="19">
        <v>6</v>
      </c>
      <c r="G127" s="98">
        <v>480</v>
      </c>
      <c r="H127" s="98">
        <v>240</v>
      </c>
      <c r="I127" s="42" t="s">
        <v>331</v>
      </c>
      <c r="J127" s="43">
        <v>45016</v>
      </c>
      <c r="K127" s="19" t="s">
        <v>612</v>
      </c>
      <c r="L127" s="19" t="s">
        <v>616</v>
      </c>
      <c r="M127" s="111">
        <v>240</v>
      </c>
      <c r="N127" s="112">
        <v>45000</v>
      </c>
      <c r="O127" s="55">
        <v>40</v>
      </c>
      <c r="P127" s="36" t="s">
        <v>334</v>
      </c>
      <c r="Q127" s="27" t="s">
        <v>96</v>
      </c>
      <c r="R127" s="69">
        <v>44680</v>
      </c>
      <c r="S127" s="19" t="s">
        <v>617</v>
      </c>
      <c r="T127" s="43">
        <v>44644</v>
      </c>
      <c r="U127" s="19" t="s">
        <v>98</v>
      </c>
      <c r="V127" s="19" t="s">
        <v>336</v>
      </c>
      <c r="W127" s="19">
        <v>1455</v>
      </c>
      <c r="X127" s="19" t="s">
        <v>862</v>
      </c>
    </row>
    <row r="128" s="3" customFormat="1" ht="24" customHeight="1" spans="1:24">
      <c r="A128" s="27"/>
      <c r="B128" s="28"/>
      <c r="C128" s="29"/>
      <c r="D128" s="29"/>
      <c r="E128" s="27"/>
      <c r="F128" s="27"/>
      <c r="G128" s="99"/>
      <c r="H128" s="99"/>
      <c r="I128" s="51"/>
      <c r="J128" s="52"/>
      <c r="K128" s="27"/>
      <c r="L128" s="27"/>
      <c r="M128" s="114"/>
      <c r="N128" s="115"/>
      <c r="O128" s="55">
        <v>200</v>
      </c>
      <c r="P128" s="36" t="s">
        <v>610</v>
      </c>
      <c r="Q128" s="36" t="s">
        <v>102</v>
      </c>
      <c r="R128" s="69">
        <v>44708</v>
      </c>
      <c r="S128" s="27"/>
      <c r="T128" s="52"/>
      <c r="U128" s="27"/>
      <c r="V128" s="27"/>
      <c r="W128" s="27"/>
      <c r="X128" s="27"/>
    </row>
    <row r="129" s="3" customFormat="1" ht="35.1" customHeight="1" spans="1:24">
      <c r="A129" s="36">
        <f>MAX($A$3:A128)+1</f>
        <v>73</v>
      </c>
      <c r="B129" s="37" t="s">
        <v>624</v>
      </c>
      <c r="C129" s="38" t="s">
        <v>828</v>
      </c>
      <c r="D129" s="38">
        <v>82</v>
      </c>
      <c r="E129" s="36"/>
      <c r="F129" s="36">
        <v>1</v>
      </c>
      <c r="G129" s="102">
        <v>3.5</v>
      </c>
      <c r="H129" s="102">
        <v>3.5</v>
      </c>
      <c r="I129" s="66" t="s">
        <v>625</v>
      </c>
      <c r="J129" s="69">
        <v>45071</v>
      </c>
      <c r="K129" s="36" t="s">
        <v>423</v>
      </c>
      <c r="L129" s="36">
        <v>7619562</v>
      </c>
      <c r="M129" s="55">
        <v>3.5</v>
      </c>
      <c r="N129" s="125">
        <v>44851</v>
      </c>
      <c r="O129" s="55">
        <v>3.5</v>
      </c>
      <c r="P129" s="36" t="s">
        <v>626</v>
      </c>
      <c r="Q129" s="36" t="s">
        <v>96</v>
      </c>
      <c r="R129" s="69">
        <v>44891</v>
      </c>
      <c r="S129" s="36" t="s">
        <v>627</v>
      </c>
      <c r="T129" s="69">
        <v>44697</v>
      </c>
      <c r="U129" s="36" t="s">
        <v>98</v>
      </c>
      <c r="V129" s="36" t="s">
        <v>99</v>
      </c>
      <c r="W129" s="36">
        <v>1470</v>
      </c>
      <c r="X129" s="36"/>
    </row>
    <row r="130" s="3" customFormat="1" ht="24" customHeight="1" spans="1:24">
      <c r="A130" s="19">
        <f>MAX($A$3:A129)+1</f>
        <v>74</v>
      </c>
      <c r="B130" s="20" t="s">
        <v>628</v>
      </c>
      <c r="C130" s="21"/>
      <c r="D130" s="21">
        <v>83</v>
      </c>
      <c r="E130" s="19"/>
      <c r="F130" s="19">
        <v>1</v>
      </c>
      <c r="G130" s="98">
        <v>6.28</v>
      </c>
      <c r="H130" s="98">
        <v>6.28</v>
      </c>
      <c r="I130" s="42" t="s">
        <v>629</v>
      </c>
      <c r="J130" s="43">
        <v>45071</v>
      </c>
      <c r="K130" s="19" t="s">
        <v>553</v>
      </c>
      <c r="L130" s="19">
        <v>27630430</v>
      </c>
      <c r="M130" s="111">
        <v>6.28</v>
      </c>
      <c r="N130" s="112">
        <v>44860</v>
      </c>
      <c r="O130" s="55">
        <v>4.396</v>
      </c>
      <c r="P130" s="36" t="s">
        <v>630</v>
      </c>
      <c r="Q130" s="36" t="s">
        <v>96</v>
      </c>
      <c r="R130" s="69">
        <v>44727</v>
      </c>
      <c r="S130" s="19" t="s">
        <v>631</v>
      </c>
      <c r="T130" s="43">
        <v>44698</v>
      </c>
      <c r="U130" s="19" t="s">
        <v>98</v>
      </c>
      <c r="V130" s="19" t="s">
        <v>99</v>
      </c>
      <c r="W130" s="19">
        <v>1478</v>
      </c>
      <c r="X130" s="19" t="s">
        <v>877</v>
      </c>
    </row>
    <row r="131" s="3" customFormat="1" ht="24" customHeight="1" spans="1:24">
      <c r="A131" s="27"/>
      <c r="B131" s="28"/>
      <c r="C131" s="29"/>
      <c r="D131" s="29"/>
      <c r="E131" s="27"/>
      <c r="F131" s="27"/>
      <c r="G131" s="99"/>
      <c r="H131" s="99"/>
      <c r="I131" s="51"/>
      <c r="J131" s="27"/>
      <c r="K131" s="27"/>
      <c r="L131" s="27"/>
      <c r="M131" s="114"/>
      <c r="N131" s="115"/>
      <c r="O131" s="55">
        <v>1.884</v>
      </c>
      <c r="P131" s="36" t="s">
        <v>632</v>
      </c>
      <c r="Q131" s="36" t="s">
        <v>96</v>
      </c>
      <c r="R131" s="69">
        <v>44874</v>
      </c>
      <c r="S131" s="27"/>
      <c r="T131" s="52"/>
      <c r="U131" s="27"/>
      <c r="V131" s="27"/>
      <c r="W131" s="27"/>
      <c r="X131" s="27"/>
    </row>
    <row r="132" s="3" customFormat="1" ht="33" customHeight="1" spans="1:24">
      <c r="A132" s="36">
        <f>MAX($A$3:A131)+1</f>
        <v>75</v>
      </c>
      <c r="B132" s="37" t="s">
        <v>633</v>
      </c>
      <c r="C132" s="38" t="s">
        <v>828</v>
      </c>
      <c r="D132" s="38">
        <v>84</v>
      </c>
      <c r="E132" s="36"/>
      <c r="F132" s="36">
        <v>2</v>
      </c>
      <c r="G132" s="102">
        <v>1.8</v>
      </c>
      <c r="H132" s="102">
        <v>1.62</v>
      </c>
      <c r="I132" s="66" t="s">
        <v>634</v>
      </c>
      <c r="J132" s="69">
        <v>45008</v>
      </c>
      <c r="K132" s="36" t="s">
        <v>635</v>
      </c>
      <c r="L132" s="36">
        <v>20898345</v>
      </c>
      <c r="M132" s="55">
        <v>1.8</v>
      </c>
      <c r="N132" s="125">
        <v>44843</v>
      </c>
      <c r="O132" s="55">
        <v>1.62</v>
      </c>
      <c r="P132" s="36" t="s">
        <v>636</v>
      </c>
      <c r="Q132" s="36" t="s">
        <v>96</v>
      </c>
      <c r="R132" s="69">
        <v>44900</v>
      </c>
      <c r="S132" s="36" t="s">
        <v>637</v>
      </c>
      <c r="T132" s="69">
        <v>44698</v>
      </c>
      <c r="U132" s="36" t="s">
        <v>98</v>
      </c>
      <c r="V132" s="36" t="s">
        <v>99</v>
      </c>
      <c r="W132" s="36">
        <v>1487</v>
      </c>
      <c r="X132" s="36" t="s">
        <v>877</v>
      </c>
    </row>
    <row r="133" s="3" customFormat="1" ht="33" customHeight="1" spans="1:24">
      <c r="A133" s="36">
        <f>MAX($A$3:A132)+1</f>
        <v>76</v>
      </c>
      <c r="B133" s="37" t="s">
        <v>642</v>
      </c>
      <c r="C133" s="38" t="s">
        <v>828</v>
      </c>
      <c r="D133" s="38">
        <v>86</v>
      </c>
      <c r="E133" s="36"/>
      <c r="F133" s="36">
        <v>2</v>
      </c>
      <c r="G133" s="102">
        <v>17.9</v>
      </c>
      <c r="H133" s="102">
        <v>16.11</v>
      </c>
      <c r="I133" s="66" t="s">
        <v>643</v>
      </c>
      <c r="J133" s="69">
        <v>45016</v>
      </c>
      <c r="K133" s="36" t="s">
        <v>644</v>
      </c>
      <c r="L133" s="36" t="s">
        <v>645</v>
      </c>
      <c r="M133" s="55">
        <v>17.9</v>
      </c>
      <c r="N133" s="125">
        <v>44931</v>
      </c>
      <c r="O133" s="55">
        <v>16.11</v>
      </c>
      <c r="P133" s="36" t="s">
        <v>561</v>
      </c>
      <c r="Q133" s="36" t="s">
        <v>96</v>
      </c>
      <c r="R133" s="69">
        <v>44727</v>
      </c>
      <c r="S133" s="36" t="s">
        <v>646</v>
      </c>
      <c r="T133" s="69">
        <v>44690</v>
      </c>
      <c r="U133" s="36" t="s">
        <v>98</v>
      </c>
      <c r="V133" s="36" t="s">
        <v>99</v>
      </c>
      <c r="W133" s="36">
        <v>1496</v>
      </c>
      <c r="X133" s="36"/>
    </row>
    <row r="134" s="3" customFormat="1" ht="36.95" customHeight="1" spans="1:24">
      <c r="A134" s="36">
        <f>MAX($A$3:A133)+1</f>
        <v>77</v>
      </c>
      <c r="B134" s="37" t="s">
        <v>647</v>
      </c>
      <c r="C134" s="38" t="s">
        <v>828</v>
      </c>
      <c r="D134" s="38">
        <v>87</v>
      </c>
      <c r="E134" s="36"/>
      <c r="F134" s="36">
        <v>2</v>
      </c>
      <c r="G134" s="102">
        <v>203.48312</v>
      </c>
      <c r="H134" s="102">
        <v>189.352656</v>
      </c>
      <c r="I134" s="66" t="s">
        <v>648</v>
      </c>
      <c r="J134" s="69">
        <v>45107</v>
      </c>
      <c r="K134" s="36" t="s">
        <v>878</v>
      </c>
      <c r="L134" s="36" t="s">
        <v>879</v>
      </c>
      <c r="M134" s="55">
        <v>209.2</v>
      </c>
      <c r="N134" s="125">
        <v>45097</v>
      </c>
      <c r="O134" s="55">
        <v>189.3526</v>
      </c>
      <c r="P134" s="36" t="s">
        <v>649</v>
      </c>
      <c r="Q134" s="36" t="s">
        <v>96</v>
      </c>
      <c r="R134" s="69">
        <v>44845</v>
      </c>
      <c r="S134" s="36" t="s">
        <v>650</v>
      </c>
      <c r="T134" s="69">
        <v>44666</v>
      </c>
      <c r="U134" s="36" t="s">
        <v>98</v>
      </c>
      <c r="V134" s="36" t="s">
        <v>99</v>
      </c>
      <c r="W134" s="36">
        <v>1518</v>
      </c>
      <c r="X134" s="36"/>
    </row>
    <row r="135" s="3" customFormat="1" ht="33.95" customHeight="1" spans="1:24">
      <c r="A135" s="36">
        <f>MAX($A$3:A134)+1</f>
        <v>78</v>
      </c>
      <c r="B135" s="37" t="s">
        <v>656</v>
      </c>
      <c r="C135" s="38" t="s">
        <v>828</v>
      </c>
      <c r="D135" s="38">
        <v>89</v>
      </c>
      <c r="E135" s="36"/>
      <c r="F135" s="36">
        <v>3</v>
      </c>
      <c r="G135" s="102">
        <v>33.36</v>
      </c>
      <c r="H135" s="102">
        <v>0</v>
      </c>
      <c r="I135" s="66" t="s">
        <v>331</v>
      </c>
      <c r="J135" s="69">
        <v>45016</v>
      </c>
      <c r="K135" s="36" t="s">
        <v>612</v>
      </c>
      <c r="L135" s="327" t="s">
        <v>657</v>
      </c>
      <c r="M135" s="55">
        <v>33.36</v>
      </c>
      <c r="N135" s="125">
        <v>44994</v>
      </c>
      <c r="O135" s="55"/>
      <c r="P135" s="36"/>
      <c r="Q135" s="36"/>
      <c r="R135" s="36"/>
      <c r="S135" s="36" t="s">
        <v>658</v>
      </c>
      <c r="T135" s="69">
        <v>44756</v>
      </c>
      <c r="U135" s="36" t="s">
        <v>98</v>
      </c>
      <c r="V135" s="36" t="s">
        <v>336</v>
      </c>
      <c r="W135" s="36">
        <v>1528</v>
      </c>
      <c r="X135" s="36"/>
    </row>
    <row r="136" s="3" customFormat="1" ht="33" customHeight="1" spans="1:24">
      <c r="A136" s="36">
        <f>MAX($A$3:A135)+1</f>
        <v>79</v>
      </c>
      <c r="B136" s="37" t="s">
        <v>659</v>
      </c>
      <c r="C136" s="38"/>
      <c r="D136" s="38">
        <v>90</v>
      </c>
      <c r="E136" s="36"/>
      <c r="F136" s="36">
        <v>1</v>
      </c>
      <c r="G136" s="102">
        <v>0.9</v>
      </c>
      <c r="H136" s="102">
        <v>0.9</v>
      </c>
      <c r="I136" s="66" t="s">
        <v>660</v>
      </c>
      <c r="J136" s="69">
        <v>45008</v>
      </c>
      <c r="K136" s="36" t="s">
        <v>661</v>
      </c>
      <c r="L136" s="36">
        <v>13735449</v>
      </c>
      <c r="M136" s="55">
        <v>0.9</v>
      </c>
      <c r="N136" s="125">
        <v>44903</v>
      </c>
      <c r="O136" s="55">
        <v>0.9</v>
      </c>
      <c r="P136" s="36" t="s">
        <v>279</v>
      </c>
      <c r="Q136" s="36" t="s">
        <v>96</v>
      </c>
      <c r="R136" s="69">
        <v>44985</v>
      </c>
      <c r="S136" s="36" t="s">
        <v>662</v>
      </c>
      <c r="T136" s="135">
        <v>44895</v>
      </c>
      <c r="U136" s="36" t="s">
        <v>98</v>
      </c>
      <c r="V136" s="36" t="s">
        <v>99</v>
      </c>
      <c r="W136" s="36">
        <v>1532</v>
      </c>
      <c r="X136" s="36"/>
    </row>
    <row r="137" s="3" customFormat="1" ht="36" customHeight="1" spans="1:24">
      <c r="A137" s="36">
        <f>MAX($A$3:A136)+1</f>
        <v>80</v>
      </c>
      <c r="B137" s="37" t="s">
        <v>663</v>
      </c>
      <c r="C137" s="38" t="s">
        <v>828</v>
      </c>
      <c r="D137" s="38">
        <v>91</v>
      </c>
      <c r="E137" s="36" t="s">
        <v>880</v>
      </c>
      <c r="F137" s="36">
        <v>4</v>
      </c>
      <c r="G137" s="102">
        <v>5.76</v>
      </c>
      <c r="H137" s="102">
        <v>0</v>
      </c>
      <c r="I137" s="66" t="s">
        <v>340</v>
      </c>
      <c r="J137" s="69">
        <v>45071</v>
      </c>
      <c r="K137" s="36" t="s">
        <v>691</v>
      </c>
      <c r="L137" s="36">
        <v>52732807</v>
      </c>
      <c r="M137" s="55">
        <v>5.76</v>
      </c>
      <c r="N137" s="125">
        <v>44902</v>
      </c>
      <c r="O137" s="55"/>
      <c r="P137" s="36"/>
      <c r="Q137" s="36"/>
      <c r="R137" s="36"/>
      <c r="S137" s="36" t="s">
        <v>664</v>
      </c>
      <c r="T137" s="135">
        <v>44880</v>
      </c>
      <c r="U137" s="36" t="s">
        <v>98</v>
      </c>
      <c r="V137" s="36" t="s">
        <v>99</v>
      </c>
      <c r="W137" s="36">
        <v>1540</v>
      </c>
      <c r="X137" s="36"/>
    </row>
    <row r="138" s="3" customFormat="1" ht="24" customHeight="1" spans="1:24">
      <c r="A138" s="19">
        <f>MAX($A$3:A137)+1</f>
        <v>81</v>
      </c>
      <c r="B138" s="189" t="s">
        <v>666</v>
      </c>
      <c r="C138" s="21" t="s">
        <v>828</v>
      </c>
      <c r="D138" s="21">
        <v>92</v>
      </c>
      <c r="E138" s="19" t="s">
        <v>881</v>
      </c>
      <c r="F138" s="19">
        <v>10</v>
      </c>
      <c r="G138" s="98">
        <v>440</v>
      </c>
      <c r="H138" s="190">
        <v>420</v>
      </c>
      <c r="I138" s="42" t="s">
        <v>667</v>
      </c>
      <c r="J138" s="43" t="s">
        <v>882</v>
      </c>
      <c r="K138" s="19" t="s">
        <v>883</v>
      </c>
      <c r="L138" s="19" t="s">
        <v>884</v>
      </c>
      <c r="M138" s="111">
        <f>220+132</f>
        <v>352</v>
      </c>
      <c r="N138" s="112" t="s">
        <v>885</v>
      </c>
      <c r="O138" s="55">
        <v>220</v>
      </c>
      <c r="P138" s="36" t="s">
        <v>670</v>
      </c>
      <c r="Q138" s="36" t="s">
        <v>102</v>
      </c>
      <c r="R138" s="69">
        <v>45008</v>
      </c>
      <c r="S138" s="19" t="s">
        <v>671</v>
      </c>
      <c r="T138" s="43">
        <v>44708</v>
      </c>
      <c r="U138" s="19" t="s">
        <v>98</v>
      </c>
      <c r="V138" s="19" t="s">
        <v>99</v>
      </c>
      <c r="W138" s="19">
        <v>1544</v>
      </c>
      <c r="X138" s="19" t="s">
        <v>886</v>
      </c>
    </row>
    <row r="139" s="3" customFormat="1" ht="24" customHeight="1" spans="1:24">
      <c r="A139" s="27"/>
      <c r="B139" s="191"/>
      <c r="C139" s="29"/>
      <c r="D139" s="29"/>
      <c r="E139" s="27"/>
      <c r="F139" s="27"/>
      <c r="G139" s="99"/>
      <c r="H139" s="192"/>
      <c r="I139" s="51"/>
      <c r="J139" s="52"/>
      <c r="K139" s="27"/>
      <c r="L139" s="27"/>
      <c r="M139" s="114"/>
      <c r="N139" s="115"/>
      <c r="O139" s="55">
        <v>200</v>
      </c>
      <c r="P139" s="36" t="s">
        <v>673</v>
      </c>
      <c r="Q139" s="36" t="s">
        <v>102</v>
      </c>
      <c r="R139" s="69">
        <v>45044</v>
      </c>
      <c r="S139" s="27"/>
      <c r="T139" s="52"/>
      <c r="U139" s="27"/>
      <c r="V139" s="27"/>
      <c r="W139" s="27"/>
      <c r="X139" s="27"/>
    </row>
    <row r="140" s="3" customFormat="1" ht="33" customHeight="1" spans="1:24">
      <c r="A140" s="36">
        <f>MAX($A$3:A139)+1</f>
        <v>82</v>
      </c>
      <c r="B140" s="37" t="s">
        <v>504</v>
      </c>
      <c r="C140" s="38"/>
      <c r="D140" s="38">
        <v>94</v>
      </c>
      <c r="E140" s="36"/>
      <c r="F140" s="36">
        <v>8</v>
      </c>
      <c r="G140" s="102">
        <v>1.48</v>
      </c>
      <c r="H140" s="102">
        <v>1.48</v>
      </c>
      <c r="I140" s="66" t="s">
        <v>674</v>
      </c>
      <c r="J140" s="69">
        <v>44925</v>
      </c>
      <c r="K140" s="36" t="s">
        <v>675</v>
      </c>
      <c r="L140" s="36">
        <v>21327388</v>
      </c>
      <c r="M140" s="55">
        <v>1.48</v>
      </c>
      <c r="N140" s="125">
        <v>44859</v>
      </c>
      <c r="O140" s="55">
        <v>1.48</v>
      </c>
      <c r="P140" s="36" t="s">
        <v>678</v>
      </c>
      <c r="Q140" s="36" t="s">
        <v>96</v>
      </c>
      <c r="R140" s="69">
        <v>44957</v>
      </c>
      <c r="S140" s="36" t="s">
        <v>679</v>
      </c>
      <c r="T140" s="135">
        <v>44848</v>
      </c>
      <c r="U140" s="36" t="s">
        <v>98</v>
      </c>
      <c r="V140" s="36" t="s">
        <v>99</v>
      </c>
      <c r="W140" s="36">
        <v>1588</v>
      </c>
      <c r="X140" s="36"/>
    </row>
    <row r="141" s="3" customFormat="1" ht="30.95" customHeight="1" spans="1:24">
      <c r="A141" s="36">
        <f>MAX($A$3:A140)+1</f>
        <v>83</v>
      </c>
      <c r="B141" s="37" t="s">
        <v>432</v>
      </c>
      <c r="C141" s="38" t="s">
        <v>828</v>
      </c>
      <c r="D141" s="38">
        <v>95</v>
      </c>
      <c r="E141" s="36"/>
      <c r="F141" s="36">
        <v>10</v>
      </c>
      <c r="G141" s="102">
        <v>7.6</v>
      </c>
      <c r="H141" s="102">
        <v>0</v>
      </c>
      <c r="I141" s="66" t="s">
        <v>680</v>
      </c>
      <c r="J141" s="69">
        <v>45016</v>
      </c>
      <c r="K141" s="36" t="s">
        <v>681</v>
      </c>
      <c r="L141" s="327" t="s">
        <v>682</v>
      </c>
      <c r="M141" s="55">
        <v>7.6</v>
      </c>
      <c r="N141" s="125">
        <v>44970</v>
      </c>
      <c r="O141" s="55"/>
      <c r="P141" s="36"/>
      <c r="Q141" s="36"/>
      <c r="R141" s="36"/>
      <c r="S141" s="36" t="s">
        <v>683</v>
      </c>
      <c r="T141" s="135">
        <v>44880</v>
      </c>
      <c r="U141" s="36" t="s">
        <v>98</v>
      </c>
      <c r="V141" s="36" t="s">
        <v>99</v>
      </c>
      <c r="W141" s="36">
        <v>1596</v>
      </c>
      <c r="X141" s="36"/>
    </row>
    <row r="142" s="3" customFormat="1" ht="36.95" customHeight="1" spans="1:24">
      <c r="A142" s="36">
        <f>MAX($A$3:A141)+1</f>
        <v>84</v>
      </c>
      <c r="B142" s="37" t="s">
        <v>693</v>
      </c>
      <c r="C142" s="38"/>
      <c r="D142" s="38">
        <v>98</v>
      </c>
      <c r="E142" s="36"/>
      <c r="F142" s="36">
        <v>12</v>
      </c>
      <c r="G142" s="102">
        <v>16.98</v>
      </c>
      <c r="H142" s="102">
        <v>15.282</v>
      </c>
      <c r="I142" s="66" t="s">
        <v>694</v>
      </c>
      <c r="J142" s="69">
        <v>45071</v>
      </c>
      <c r="K142" s="36" t="s">
        <v>603</v>
      </c>
      <c r="L142" s="36">
        <v>998040</v>
      </c>
      <c r="M142" s="55">
        <v>16.98</v>
      </c>
      <c r="N142" s="125">
        <v>44935</v>
      </c>
      <c r="O142" s="55">
        <v>15.28</v>
      </c>
      <c r="P142" s="36" t="s">
        <v>695</v>
      </c>
      <c r="Q142" s="36" t="s">
        <v>96</v>
      </c>
      <c r="R142" s="69">
        <v>44957</v>
      </c>
      <c r="S142" s="36" t="s">
        <v>696</v>
      </c>
      <c r="T142" s="69">
        <v>44734</v>
      </c>
      <c r="U142" s="36" t="s">
        <v>98</v>
      </c>
      <c r="V142" s="36" t="s">
        <v>99</v>
      </c>
      <c r="W142" s="36">
        <v>1601</v>
      </c>
      <c r="X142" s="36" t="s">
        <v>887</v>
      </c>
    </row>
    <row r="143" s="3" customFormat="1" ht="36.95" customHeight="1" spans="1:24">
      <c r="A143" s="36">
        <f>MAX($A$3:A142)+1</f>
        <v>85</v>
      </c>
      <c r="B143" s="37" t="s">
        <v>698</v>
      </c>
      <c r="C143" s="38" t="s">
        <v>828</v>
      </c>
      <c r="D143" s="38">
        <v>99</v>
      </c>
      <c r="E143" s="36"/>
      <c r="F143" s="36">
        <v>1</v>
      </c>
      <c r="G143" s="102">
        <v>4.3</v>
      </c>
      <c r="H143" s="102">
        <v>0</v>
      </c>
      <c r="I143" s="66" t="s">
        <v>699</v>
      </c>
      <c r="J143" s="69">
        <v>45071</v>
      </c>
      <c r="K143" s="36" t="s">
        <v>568</v>
      </c>
      <c r="L143" s="36" t="s">
        <v>888</v>
      </c>
      <c r="M143" s="55">
        <v>4.3</v>
      </c>
      <c r="N143" s="125">
        <v>44886</v>
      </c>
      <c r="O143" s="55"/>
      <c r="P143" s="36"/>
      <c r="Q143" s="36"/>
      <c r="R143" s="36"/>
      <c r="S143" s="36" t="s">
        <v>700</v>
      </c>
      <c r="T143" s="69">
        <v>44747</v>
      </c>
      <c r="U143" s="36" t="s">
        <v>98</v>
      </c>
      <c r="V143" s="36" t="s">
        <v>99</v>
      </c>
      <c r="W143" s="36">
        <v>1609</v>
      </c>
      <c r="X143" s="36"/>
    </row>
    <row r="144" s="3" customFormat="1" ht="36.95" customHeight="1" spans="1:24">
      <c r="A144" s="36">
        <f>MAX($A$3:A143)+1</f>
        <v>86</v>
      </c>
      <c r="B144" s="37" t="s">
        <v>889</v>
      </c>
      <c r="C144" s="38" t="s">
        <v>828</v>
      </c>
      <c r="D144" s="38"/>
      <c r="E144" s="36"/>
      <c r="F144" s="36">
        <v>11</v>
      </c>
      <c r="G144" s="102">
        <v>54.78</v>
      </c>
      <c r="H144" s="102">
        <v>0</v>
      </c>
      <c r="I144" s="66" t="s">
        <v>699</v>
      </c>
      <c r="J144" s="69">
        <v>45071</v>
      </c>
      <c r="K144" s="36" t="s">
        <v>568</v>
      </c>
      <c r="L144" s="79" t="s">
        <v>890</v>
      </c>
      <c r="M144" s="55">
        <v>54.78</v>
      </c>
      <c r="N144" s="125">
        <v>44886</v>
      </c>
      <c r="O144" s="55"/>
      <c r="P144" s="36"/>
      <c r="Q144" s="36"/>
      <c r="R144" s="36"/>
      <c r="S144" s="36" t="s">
        <v>702</v>
      </c>
      <c r="T144" s="69">
        <v>44708</v>
      </c>
      <c r="U144" s="36" t="s">
        <v>98</v>
      </c>
      <c r="V144" s="36" t="s">
        <v>99</v>
      </c>
      <c r="W144" s="36">
        <v>1614</v>
      </c>
      <c r="X144" s="36"/>
    </row>
    <row r="145" s="3" customFormat="1" ht="58" customHeight="1" spans="1:24">
      <c r="A145" s="36">
        <f>MAX($A$3:A144)+1</f>
        <v>87</v>
      </c>
      <c r="B145" s="185" t="s">
        <v>703</v>
      </c>
      <c r="C145" s="38"/>
      <c r="D145" s="38">
        <v>101</v>
      </c>
      <c r="E145" s="36"/>
      <c r="F145" s="79">
        <v>1</v>
      </c>
      <c r="G145" s="102">
        <v>0.8015</v>
      </c>
      <c r="H145" s="102">
        <v>0.8015</v>
      </c>
      <c r="I145" s="66" t="s">
        <v>439</v>
      </c>
      <c r="J145" s="195">
        <v>44925</v>
      </c>
      <c r="K145" s="36" t="s">
        <v>704</v>
      </c>
      <c r="L145" s="36">
        <v>17248400</v>
      </c>
      <c r="M145" s="55">
        <v>0.8015</v>
      </c>
      <c r="N145" s="125">
        <v>44876</v>
      </c>
      <c r="O145" s="55">
        <v>0.8</v>
      </c>
      <c r="P145" s="36" t="s">
        <v>639</v>
      </c>
      <c r="Q145" s="36" t="s">
        <v>96</v>
      </c>
      <c r="R145" s="69">
        <v>44985</v>
      </c>
      <c r="S145" s="36" t="s">
        <v>705</v>
      </c>
      <c r="T145" s="135">
        <v>44849</v>
      </c>
      <c r="U145" s="36" t="s">
        <v>98</v>
      </c>
      <c r="V145" s="36" t="s">
        <v>99</v>
      </c>
      <c r="W145" s="36">
        <v>1623</v>
      </c>
      <c r="X145" s="36" t="s">
        <v>891</v>
      </c>
    </row>
    <row r="146" s="3" customFormat="1" ht="24" customHeight="1" spans="1:24">
      <c r="A146" s="19">
        <f>MAX($A$3:A145)+1</f>
        <v>88</v>
      </c>
      <c r="B146" s="20" t="s">
        <v>711</v>
      </c>
      <c r="C146" s="21" t="s">
        <v>828</v>
      </c>
      <c r="D146" s="21">
        <v>103</v>
      </c>
      <c r="E146" s="19"/>
      <c r="F146" s="19">
        <v>4</v>
      </c>
      <c r="G146" s="98">
        <v>51.6</v>
      </c>
      <c r="H146" s="98">
        <v>40.48</v>
      </c>
      <c r="I146" s="42" t="s">
        <v>712</v>
      </c>
      <c r="J146" s="43">
        <v>45071</v>
      </c>
      <c r="K146" s="19" t="s">
        <v>593</v>
      </c>
      <c r="L146" s="19" t="s">
        <v>892</v>
      </c>
      <c r="M146" s="111">
        <v>51.6</v>
      </c>
      <c r="N146" s="112">
        <v>45057</v>
      </c>
      <c r="O146" s="55">
        <v>15.48</v>
      </c>
      <c r="P146" s="36" t="s">
        <v>713</v>
      </c>
      <c r="Q146" s="36" t="s">
        <v>96</v>
      </c>
      <c r="R146" s="69">
        <v>44691</v>
      </c>
      <c r="S146" s="19" t="s">
        <v>714</v>
      </c>
      <c r="T146" s="43">
        <v>44651</v>
      </c>
      <c r="U146" s="19" t="s">
        <v>98</v>
      </c>
      <c r="V146" s="19" t="s">
        <v>99</v>
      </c>
      <c r="W146" s="19">
        <v>1630</v>
      </c>
      <c r="X146" s="19"/>
    </row>
    <row r="147" s="3" customFormat="1" ht="24" customHeight="1" spans="1:24">
      <c r="A147" s="27"/>
      <c r="B147" s="28"/>
      <c r="C147" s="29"/>
      <c r="D147" s="29"/>
      <c r="E147" s="27"/>
      <c r="F147" s="27"/>
      <c r="G147" s="99"/>
      <c r="H147" s="99"/>
      <c r="I147" s="51"/>
      <c r="J147" s="27"/>
      <c r="K147" s="27"/>
      <c r="L147" s="27"/>
      <c r="M147" s="114"/>
      <c r="N147" s="115"/>
      <c r="O147" s="55">
        <v>25</v>
      </c>
      <c r="P147" s="36" t="s">
        <v>715</v>
      </c>
      <c r="Q147" s="36" t="s">
        <v>102</v>
      </c>
      <c r="R147" s="69">
        <v>44957</v>
      </c>
      <c r="S147" s="27"/>
      <c r="T147" s="52"/>
      <c r="U147" s="27"/>
      <c r="V147" s="27"/>
      <c r="W147" s="27"/>
      <c r="X147" s="27"/>
    </row>
    <row r="148" s="3" customFormat="1" ht="29" customHeight="1" spans="1:24">
      <c r="A148" s="36">
        <f>MAX($A$3:A147)+1</f>
        <v>89</v>
      </c>
      <c r="B148" s="37" t="s">
        <v>716</v>
      </c>
      <c r="C148" s="38" t="s">
        <v>828</v>
      </c>
      <c r="D148" s="38">
        <v>104</v>
      </c>
      <c r="E148" s="36" t="s">
        <v>893</v>
      </c>
      <c r="F148" s="36">
        <v>6</v>
      </c>
      <c r="G148" s="102">
        <v>16.8</v>
      </c>
      <c r="H148" s="102">
        <v>16.8</v>
      </c>
      <c r="I148" s="66" t="s">
        <v>284</v>
      </c>
      <c r="J148" s="69">
        <v>45138</v>
      </c>
      <c r="K148" s="36" t="s">
        <v>894</v>
      </c>
      <c r="L148" s="130" t="s">
        <v>895</v>
      </c>
      <c r="M148" s="55">
        <v>16.8</v>
      </c>
      <c r="N148" s="125">
        <v>45080</v>
      </c>
      <c r="O148" s="55">
        <v>16.8</v>
      </c>
      <c r="P148" s="36" t="s">
        <v>717</v>
      </c>
      <c r="Q148" s="36" t="s">
        <v>96</v>
      </c>
      <c r="R148" s="69">
        <v>44691</v>
      </c>
      <c r="S148" s="36" t="s">
        <v>718</v>
      </c>
      <c r="T148" s="69">
        <v>44650</v>
      </c>
      <c r="U148" s="36" t="s">
        <v>98</v>
      </c>
      <c r="V148" s="36" t="s">
        <v>99</v>
      </c>
      <c r="W148" s="36">
        <v>1643</v>
      </c>
      <c r="X148" s="36"/>
    </row>
    <row r="149" s="3" customFormat="1" ht="41" customHeight="1" spans="1:24">
      <c r="A149" s="19">
        <f>MAX($A$3:A148)+1</f>
        <v>90</v>
      </c>
      <c r="B149" s="20" t="s">
        <v>719</v>
      </c>
      <c r="C149" s="21" t="s">
        <v>828</v>
      </c>
      <c r="D149" s="21">
        <v>105</v>
      </c>
      <c r="E149" s="19"/>
      <c r="F149" s="19">
        <v>80</v>
      </c>
      <c r="G149" s="98">
        <v>520</v>
      </c>
      <c r="H149" s="98">
        <v>156</v>
      </c>
      <c r="I149" s="42" t="s">
        <v>707</v>
      </c>
      <c r="J149" s="43">
        <v>45138</v>
      </c>
      <c r="K149" s="19" t="s">
        <v>896</v>
      </c>
      <c r="L149" s="131" t="s">
        <v>897</v>
      </c>
      <c r="M149" s="111">
        <v>338</v>
      </c>
      <c r="N149" s="112">
        <v>45115</v>
      </c>
      <c r="O149" s="55">
        <v>66</v>
      </c>
      <c r="P149" s="36" t="s">
        <v>720</v>
      </c>
      <c r="Q149" s="36" t="s">
        <v>96</v>
      </c>
      <c r="R149" s="69">
        <v>44693</v>
      </c>
      <c r="S149" s="19" t="s">
        <v>721</v>
      </c>
      <c r="T149" s="43">
        <v>44659</v>
      </c>
      <c r="U149" s="19" t="s">
        <v>98</v>
      </c>
      <c r="V149" s="19" t="s">
        <v>99</v>
      </c>
      <c r="W149" s="19">
        <v>1650</v>
      </c>
      <c r="X149" s="19" t="s">
        <v>898</v>
      </c>
    </row>
    <row r="150" s="3" customFormat="1" ht="93" customHeight="1" spans="1:24">
      <c r="A150" s="27"/>
      <c r="B150" s="28"/>
      <c r="C150" s="29"/>
      <c r="D150" s="29"/>
      <c r="E150" s="27"/>
      <c r="F150" s="27"/>
      <c r="G150" s="99"/>
      <c r="H150" s="99"/>
      <c r="I150" s="51"/>
      <c r="J150" s="27"/>
      <c r="K150" s="27"/>
      <c r="L150" s="27"/>
      <c r="M150" s="114"/>
      <c r="N150" s="115"/>
      <c r="O150" s="55">
        <v>90</v>
      </c>
      <c r="P150" s="36" t="s">
        <v>722</v>
      </c>
      <c r="Q150" s="36" t="s">
        <v>102</v>
      </c>
      <c r="R150" s="69">
        <v>44711</v>
      </c>
      <c r="S150" s="27"/>
      <c r="T150" s="52"/>
      <c r="U150" s="27"/>
      <c r="V150" s="27"/>
      <c r="W150" s="27"/>
      <c r="X150" s="27"/>
    </row>
    <row r="151" s="3" customFormat="1" ht="24" customHeight="1" spans="1:24">
      <c r="A151" s="19">
        <f>MAX($A$3:A150)+1</f>
        <v>91</v>
      </c>
      <c r="B151" s="20" t="s">
        <v>723</v>
      </c>
      <c r="C151" s="21" t="s">
        <v>828</v>
      </c>
      <c r="D151" s="21">
        <v>106</v>
      </c>
      <c r="E151" s="19"/>
      <c r="F151" s="19">
        <v>40</v>
      </c>
      <c r="G151" s="98">
        <v>280</v>
      </c>
      <c r="H151" s="190">
        <v>126</v>
      </c>
      <c r="I151" s="42" t="s">
        <v>712</v>
      </c>
      <c r="J151" s="43">
        <v>45152</v>
      </c>
      <c r="K151" s="19" t="s">
        <v>899</v>
      </c>
      <c r="L151" s="131" t="s">
        <v>900</v>
      </c>
      <c r="M151" s="111">
        <v>280</v>
      </c>
      <c r="N151" s="112">
        <v>45143</v>
      </c>
      <c r="O151" s="55">
        <v>56</v>
      </c>
      <c r="P151" s="79" t="s">
        <v>724</v>
      </c>
      <c r="Q151" s="79" t="s">
        <v>96</v>
      </c>
      <c r="R151" s="81">
        <v>44691</v>
      </c>
      <c r="S151" s="19" t="s">
        <v>725</v>
      </c>
      <c r="T151" s="43">
        <v>44659</v>
      </c>
      <c r="U151" s="19" t="s">
        <v>98</v>
      </c>
      <c r="V151" s="19" t="s">
        <v>99</v>
      </c>
      <c r="W151" s="19">
        <v>1664</v>
      </c>
      <c r="X151" s="19" t="s">
        <v>901</v>
      </c>
    </row>
    <row r="152" s="3" customFormat="1" ht="24" customHeight="1" spans="1:24">
      <c r="A152" s="27"/>
      <c r="B152" s="28"/>
      <c r="C152" s="29"/>
      <c r="D152" s="29"/>
      <c r="E152" s="27"/>
      <c r="F152" s="27"/>
      <c r="G152" s="99"/>
      <c r="H152" s="192"/>
      <c r="I152" s="51"/>
      <c r="J152" s="27"/>
      <c r="K152" s="27"/>
      <c r="L152" s="27"/>
      <c r="M152" s="114"/>
      <c r="N152" s="115"/>
      <c r="O152" s="55">
        <v>70</v>
      </c>
      <c r="P152" s="79" t="s">
        <v>726</v>
      </c>
      <c r="Q152" s="79" t="s">
        <v>102</v>
      </c>
      <c r="R152" s="81">
        <v>44711</v>
      </c>
      <c r="S152" s="27"/>
      <c r="T152" s="52"/>
      <c r="U152" s="27"/>
      <c r="V152" s="27"/>
      <c r="W152" s="27"/>
      <c r="X152" s="27"/>
    </row>
    <row r="153" s="3" customFormat="1" ht="42" customHeight="1" spans="1:24">
      <c r="A153" s="36">
        <f>MAX($A$3:A152)+1</f>
        <v>92</v>
      </c>
      <c r="B153" s="37" t="s">
        <v>734</v>
      </c>
      <c r="C153" s="38" t="s">
        <v>828</v>
      </c>
      <c r="D153" s="38">
        <v>109</v>
      </c>
      <c r="E153" s="36"/>
      <c r="F153" s="36">
        <v>9</v>
      </c>
      <c r="G153" s="102">
        <v>89.3</v>
      </c>
      <c r="H153" s="102">
        <v>26.79</v>
      </c>
      <c r="I153" s="66" t="s">
        <v>712</v>
      </c>
      <c r="J153" s="43">
        <v>45152</v>
      </c>
      <c r="K153" s="36" t="s">
        <v>902</v>
      </c>
      <c r="L153" s="130" t="s">
        <v>903</v>
      </c>
      <c r="M153" s="55">
        <v>89.3</v>
      </c>
      <c r="N153" s="125">
        <v>45143</v>
      </c>
      <c r="O153" s="55">
        <v>26.79</v>
      </c>
      <c r="P153" s="36" t="s">
        <v>181</v>
      </c>
      <c r="Q153" s="36" t="s">
        <v>102</v>
      </c>
      <c r="R153" s="69">
        <v>44902</v>
      </c>
      <c r="S153" s="36" t="s">
        <v>735</v>
      </c>
      <c r="T153" s="69">
        <v>44869</v>
      </c>
      <c r="U153" s="36" t="s">
        <v>98</v>
      </c>
      <c r="V153" s="36" t="s">
        <v>99</v>
      </c>
      <c r="W153" s="36">
        <v>1695</v>
      </c>
      <c r="X153" s="36"/>
    </row>
    <row r="154" s="3" customFormat="1" ht="48" customHeight="1" spans="1:24">
      <c r="A154" s="36">
        <f>MAX($A$3:A153)+1</f>
        <v>93</v>
      </c>
      <c r="B154" s="37" t="s">
        <v>736</v>
      </c>
      <c r="C154" s="38" t="s">
        <v>828</v>
      </c>
      <c r="D154" s="38">
        <v>110</v>
      </c>
      <c r="E154" s="36"/>
      <c r="F154" s="36">
        <v>4</v>
      </c>
      <c r="G154" s="102">
        <v>48.4</v>
      </c>
      <c r="H154" s="102">
        <v>14.52</v>
      </c>
      <c r="I154" s="66" t="s">
        <v>707</v>
      </c>
      <c r="J154" s="43">
        <v>45138</v>
      </c>
      <c r="K154" s="19" t="s">
        <v>896</v>
      </c>
      <c r="L154" s="130" t="s">
        <v>904</v>
      </c>
      <c r="M154" s="55">
        <v>48.4</v>
      </c>
      <c r="N154" s="125">
        <v>45115</v>
      </c>
      <c r="O154" s="55">
        <v>14.52</v>
      </c>
      <c r="P154" s="36" t="s">
        <v>737</v>
      </c>
      <c r="Q154" s="36" t="s">
        <v>102</v>
      </c>
      <c r="R154" s="69">
        <v>44904</v>
      </c>
      <c r="S154" s="36" t="s">
        <v>738</v>
      </c>
      <c r="T154" s="136">
        <v>44869</v>
      </c>
      <c r="U154" s="19" t="s">
        <v>98</v>
      </c>
      <c r="V154" s="19" t="s">
        <v>99</v>
      </c>
      <c r="W154" s="19">
        <v>1715</v>
      </c>
      <c r="X154" s="19"/>
    </row>
    <row r="155" s="3" customFormat="1" ht="36.95" customHeight="1" spans="1:24">
      <c r="A155" s="36">
        <f>MAX($A$3:A154)+1</f>
        <v>94</v>
      </c>
      <c r="B155" s="37" t="s">
        <v>739</v>
      </c>
      <c r="C155" s="38" t="s">
        <v>828</v>
      </c>
      <c r="D155" s="38">
        <v>111</v>
      </c>
      <c r="E155" s="36"/>
      <c r="F155" s="36">
        <v>6</v>
      </c>
      <c r="G155" s="102">
        <v>39</v>
      </c>
      <c r="H155" s="102">
        <v>11.7</v>
      </c>
      <c r="I155" s="66" t="s">
        <v>707</v>
      </c>
      <c r="J155" s="43">
        <v>45138</v>
      </c>
      <c r="K155" s="19" t="s">
        <v>896</v>
      </c>
      <c r="L155" s="130" t="s">
        <v>905</v>
      </c>
      <c r="M155" s="55">
        <v>39</v>
      </c>
      <c r="N155" s="125">
        <v>45115</v>
      </c>
      <c r="O155" s="55">
        <v>11.7</v>
      </c>
      <c r="P155" s="36" t="s">
        <v>740</v>
      </c>
      <c r="Q155" s="36" t="s">
        <v>96</v>
      </c>
      <c r="R155" s="69">
        <v>44900</v>
      </c>
      <c r="S155" s="36" t="s">
        <v>741</v>
      </c>
      <c r="T155" s="148">
        <v>44869</v>
      </c>
      <c r="U155" s="19" t="s">
        <v>98</v>
      </c>
      <c r="V155" s="19" t="s">
        <v>99</v>
      </c>
      <c r="W155" s="19">
        <v>1724</v>
      </c>
      <c r="X155" s="19"/>
    </row>
    <row r="156" s="3" customFormat="1" ht="36" customHeight="1" spans="1:24">
      <c r="A156" s="36">
        <f>MAX($A$3:A155)+1</f>
        <v>95</v>
      </c>
      <c r="B156" s="37" t="s">
        <v>746</v>
      </c>
      <c r="C156" s="38" t="s">
        <v>828</v>
      </c>
      <c r="D156" s="38">
        <v>113</v>
      </c>
      <c r="E156" s="36"/>
      <c r="F156" s="36">
        <v>3</v>
      </c>
      <c r="G156" s="102">
        <v>2.68</v>
      </c>
      <c r="H156" s="102">
        <v>2.68</v>
      </c>
      <c r="I156" s="66" t="s">
        <v>747</v>
      </c>
      <c r="J156" s="69">
        <v>45077</v>
      </c>
      <c r="K156" s="36" t="s">
        <v>906</v>
      </c>
      <c r="L156" s="36" t="s">
        <v>907</v>
      </c>
      <c r="M156" s="55">
        <v>2.68</v>
      </c>
      <c r="N156" s="125" t="s">
        <v>908</v>
      </c>
      <c r="O156" s="55">
        <v>2.68</v>
      </c>
      <c r="P156" s="36" t="s">
        <v>748</v>
      </c>
      <c r="Q156" s="36" t="s">
        <v>96</v>
      </c>
      <c r="R156" s="69">
        <v>44925</v>
      </c>
      <c r="S156" s="36" t="s">
        <v>749</v>
      </c>
      <c r="T156" s="135">
        <v>44924</v>
      </c>
      <c r="U156" s="19" t="s">
        <v>98</v>
      </c>
      <c r="V156" s="19" t="s">
        <v>99</v>
      </c>
      <c r="W156" s="19">
        <v>1732</v>
      </c>
      <c r="X156" s="19"/>
    </row>
    <row r="157" s="3" customFormat="1" ht="31" customHeight="1" spans="1:24">
      <c r="A157" s="36">
        <f>MAX($A$3:A156)+1</f>
        <v>96</v>
      </c>
      <c r="B157" s="37" t="s">
        <v>750</v>
      </c>
      <c r="C157" s="38" t="s">
        <v>828</v>
      </c>
      <c r="D157" s="38">
        <v>114</v>
      </c>
      <c r="E157" s="36"/>
      <c r="F157" s="36">
        <v>1</v>
      </c>
      <c r="G157" s="102">
        <v>3.2</v>
      </c>
      <c r="H157" s="102">
        <v>3.2</v>
      </c>
      <c r="I157" s="66" t="s">
        <v>751</v>
      </c>
      <c r="J157" s="69">
        <v>45008</v>
      </c>
      <c r="K157" s="36" t="s">
        <v>752</v>
      </c>
      <c r="L157" s="36" t="s">
        <v>753</v>
      </c>
      <c r="M157" s="55">
        <v>3.2</v>
      </c>
      <c r="N157" s="125">
        <v>44930</v>
      </c>
      <c r="O157" s="55">
        <v>3.2</v>
      </c>
      <c r="P157" s="36" t="s">
        <v>754</v>
      </c>
      <c r="Q157" s="36" t="s">
        <v>96</v>
      </c>
      <c r="R157" s="69">
        <v>44925</v>
      </c>
      <c r="S157" s="36" t="s">
        <v>755</v>
      </c>
      <c r="T157" s="135">
        <v>44924</v>
      </c>
      <c r="U157" s="36" t="s">
        <v>98</v>
      </c>
      <c r="V157" s="36" t="s">
        <v>99</v>
      </c>
      <c r="W157" s="36">
        <v>1742</v>
      </c>
      <c r="X157" s="36"/>
    </row>
    <row r="158" s="3" customFormat="1" ht="24" customHeight="1" spans="1:24">
      <c r="A158" s="19">
        <f>MAX($A$3:A157)+1</f>
        <v>97</v>
      </c>
      <c r="B158" s="20" t="s">
        <v>562</v>
      </c>
      <c r="C158" s="21" t="s">
        <v>828</v>
      </c>
      <c r="D158" s="21">
        <v>122</v>
      </c>
      <c r="E158" s="19"/>
      <c r="F158" s="19">
        <v>1</v>
      </c>
      <c r="G158" s="98">
        <v>149</v>
      </c>
      <c r="H158" s="98">
        <v>134.1</v>
      </c>
      <c r="I158" s="42" t="s">
        <v>773</v>
      </c>
      <c r="J158" s="43">
        <v>45016</v>
      </c>
      <c r="K158" s="19" t="s">
        <v>774</v>
      </c>
      <c r="L158" s="19" t="s">
        <v>775</v>
      </c>
      <c r="M158" s="111">
        <v>149</v>
      </c>
      <c r="N158" s="112">
        <v>44964</v>
      </c>
      <c r="O158" s="55">
        <v>67.05</v>
      </c>
      <c r="P158" s="36" t="s">
        <v>769</v>
      </c>
      <c r="Q158" s="36" t="s">
        <v>96</v>
      </c>
      <c r="R158" s="69">
        <v>44893</v>
      </c>
      <c r="S158" s="19" t="s">
        <v>776</v>
      </c>
      <c r="T158" s="43">
        <v>44713</v>
      </c>
      <c r="U158" s="19" t="s">
        <v>98</v>
      </c>
      <c r="V158" s="19" t="s">
        <v>336</v>
      </c>
      <c r="W158" s="19">
        <v>1753</v>
      </c>
      <c r="X158" s="19" t="s">
        <v>909</v>
      </c>
    </row>
    <row r="159" s="3" customFormat="1" ht="24" customHeight="1" spans="1:24">
      <c r="A159" s="27"/>
      <c r="B159" s="28"/>
      <c r="C159" s="29"/>
      <c r="D159" s="29"/>
      <c r="E159" s="27"/>
      <c r="F159" s="27"/>
      <c r="G159" s="99"/>
      <c r="H159" s="99"/>
      <c r="I159" s="51"/>
      <c r="J159" s="52"/>
      <c r="K159" s="27"/>
      <c r="L159" s="27"/>
      <c r="M159" s="114"/>
      <c r="N159" s="115"/>
      <c r="O159" s="196">
        <v>67.05</v>
      </c>
      <c r="P159" s="79" t="s">
        <v>777</v>
      </c>
      <c r="Q159" s="79" t="s">
        <v>102</v>
      </c>
      <c r="R159" s="81">
        <v>44904</v>
      </c>
      <c r="S159" s="27"/>
      <c r="T159" s="52"/>
      <c r="U159" s="27"/>
      <c r="V159" s="27"/>
      <c r="W159" s="27"/>
      <c r="X159" s="27"/>
    </row>
    <row r="160" s="3" customFormat="1" ht="24" customHeight="1" spans="1:24">
      <c r="A160" s="19">
        <f>MAX($A$3:A159)+1</f>
        <v>98</v>
      </c>
      <c r="B160" s="20" t="s">
        <v>778</v>
      </c>
      <c r="C160" s="21" t="s">
        <v>828</v>
      </c>
      <c r="D160" s="21">
        <v>123</v>
      </c>
      <c r="E160" s="19"/>
      <c r="F160" s="19">
        <v>1</v>
      </c>
      <c r="G160" s="98">
        <v>265</v>
      </c>
      <c r="H160" s="98">
        <v>238.5</v>
      </c>
      <c r="I160" s="42" t="s">
        <v>773</v>
      </c>
      <c r="J160" s="43">
        <v>45016</v>
      </c>
      <c r="K160" s="19" t="s">
        <v>779</v>
      </c>
      <c r="L160" s="19" t="s">
        <v>780</v>
      </c>
      <c r="M160" s="111">
        <v>265</v>
      </c>
      <c r="N160" s="112">
        <v>44939</v>
      </c>
      <c r="O160" s="55">
        <v>118.5</v>
      </c>
      <c r="P160" s="36" t="s">
        <v>781</v>
      </c>
      <c r="Q160" s="36" t="s">
        <v>96</v>
      </c>
      <c r="R160" s="69">
        <v>44893</v>
      </c>
      <c r="S160" s="19" t="s">
        <v>782</v>
      </c>
      <c r="T160" s="43">
        <v>44713</v>
      </c>
      <c r="U160" s="19" t="s">
        <v>98</v>
      </c>
      <c r="V160" s="19" t="s">
        <v>336</v>
      </c>
      <c r="W160" s="19">
        <v>1765</v>
      </c>
      <c r="X160" s="19"/>
    </row>
    <row r="161" s="3" customFormat="1" ht="24" customHeight="1" spans="1:24">
      <c r="A161" s="27"/>
      <c r="B161" s="28"/>
      <c r="C161" s="29"/>
      <c r="D161" s="29"/>
      <c r="E161" s="27"/>
      <c r="F161" s="27"/>
      <c r="G161" s="99"/>
      <c r="H161" s="99"/>
      <c r="I161" s="51"/>
      <c r="J161" s="52"/>
      <c r="K161" s="27"/>
      <c r="L161" s="27"/>
      <c r="M161" s="114"/>
      <c r="N161" s="115"/>
      <c r="O161" s="55">
        <v>120</v>
      </c>
      <c r="P161" s="36" t="s">
        <v>783</v>
      </c>
      <c r="Q161" s="36" t="s">
        <v>102</v>
      </c>
      <c r="R161" s="69">
        <v>44904</v>
      </c>
      <c r="S161" s="27"/>
      <c r="T161" s="52"/>
      <c r="U161" s="27"/>
      <c r="V161" s="27"/>
      <c r="W161" s="27"/>
      <c r="X161" s="27"/>
    </row>
    <row r="162" s="3" customFormat="1" ht="31" customHeight="1" spans="1:24">
      <c r="A162" s="36">
        <f>MAX($A$3:A161)+1</f>
        <v>99</v>
      </c>
      <c r="B162" s="37" t="s">
        <v>432</v>
      </c>
      <c r="C162" s="38"/>
      <c r="D162" s="38"/>
      <c r="E162" s="36" t="s">
        <v>910</v>
      </c>
      <c r="F162" s="36">
        <v>20</v>
      </c>
      <c r="G162" s="102">
        <v>15.1</v>
      </c>
      <c r="H162" s="102"/>
      <c r="I162" s="66" t="s">
        <v>331</v>
      </c>
      <c r="J162" s="69">
        <v>45107</v>
      </c>
      <c r="K162" s="36" t="s">
        <v>911</v>
      </c>
      <c r="L162" s="130" t="s">
        <v>912</v>
      </c>
      <c r="M162" s="55">
        <v>15.1</v>
      </c>
      <c r="N162" s="144">
        <v>45104</v>
      </c>
      <c r="O162" s="55"/>
      <c r="P162" s="36"/>
      <c r="Q162" s="36"/>
      <c r="R162" s="36"/>
      <c r="S162" s="36" t="s">
        <v>913</v>
      </c>
      <c r="T162" s="69">
        <v>45026</v>
      </c>
      <c r="U162" s="36" t="s">
        <v>98</v>
      </c>
      <c r="V162" s="36" t="s">
        <v>336</v>
      </c>
      <c r="W162" s="36">
        <v>1777</v>
      </c>
      <c r="X162" s="36" t="s">
        <v>877</v>
      </c>
    </row>
    <row r="163" s="3" customFormat="1" ht="31" customHeight="1" spans="1:24">
      <c r="A163" s="36">
        <f>MAX($A$3:A162)+1</f>
        <v>100</v>
      </c>
      <c r="B163" s="37" t="s">
        <v>914</v>
      </c>
      <c r="C163" s="38" t="s">
        <v>828</v>
      </c>
      <c r="D163" s="38"/>
      <c r="E163" s="36" t="s">
        <v>915</v>
      </c>
      <c r="F163" s="36">
        <v>1</v>
      </c>
      <c r="G163" s="102">
        <v>1.25</v>
      </c>
      <c r="H163" s="102"/>
      <c r="I163" s="66" t="s">
        <v>634</v>
      </c>
      <c r="J163" s="69">
        <v>45138</v>
      </c>
      <c r="K163" s="36" t="s">
        <v>916</v>
      </c>
      <c r="L163" s="130" t="s">
        <v>917</v>
      </c>
      <c r="M163" s="55">
        <v>1.25</v>
      </c>
      <c r="N163" s="144">
        <v>44963</v>
      </c>
      <c r="O163" s="55"/>
      <c r="P163" s="36"/>
      <c r="Q163" s="36"/>
      <c r="R163" s="36"/>
      <c r="S163" s="36" t="s">
        <v>918</v>
      </c>
      <c r="T163" s="69">
        <v>44941</v>
      </c>
      <c r="U163" s="36" t="s">
        <v>98</v>
      </c>
      <c r="V163" s="36" t="s">
        <v>99</v>
      </c>
      <c r="W163" s="36">
        <v>1783</v>
      </c>
      <c r="X163" s="36" t="s">
        <v>877</v>
      </c>
    </row>
    <row r="164" s="3" customFormat="1" ht="31" customHeight="1" spans="1:24">
      <c r="A164" s="36">
        <f>MAX($A$3:A163)+1</f>
        <v>101</v>
      </c>
      <c r="B164" s="37" t="s">
        <v>465</v>
      </c>
      <c r="C164" s="38" t="s">
        <v>828</v>
      </c>
      <c r="D164" s="38"/>
      <c r="E164" s="36" t="s">
        <v>919</v>
      </c>
      <c r="F164" s="36">
        <v>6</v>
      </c>
      <c r="G164" s="102">
        <v>234</v>
      </c>
      <c r="H164" s="102"/>
      <c r="I164" s="66" t="s">
        <v>543</v>
      </c>
      <c r="J164" s="69">
        <v>45168</v>
      </c>
      <c r="K164" s="36" t="s">
        <v>920</v>
      </c>
      <c r="L164" s="130" t="s">
        <v>921</v>
      </c>
      <c r="M164" s="55">
        <v>234</v>
      </c>
      <c r="N164" s="144">
        <v>45159</v>
      </c>
      <c r="O164" s="55"/>
      <c r="P164" s="36"/>
      <c r="Q164" s="36"/>
      <c r="R164" s="36"/>
      <c r="S164" s="36" t="s">
        <v>922</v>
      </c>
      <c r="T164" s="69">
        <v>45149</v>
      </c>
      <c r="U164" s="36" t="s">
        <v>98</v>
      </c>
      <c r="V164" s="36" t="s">
        <v>99</v>
      </c>
      <c r="W164" s="36">
        <v>1788</v>
      </c>
      <c r="X164" s="36"/>
    </row>
    <row r="165" s="3" customFormat="1" ht="53" customHeight="1" spans="1:24">
      <c r="A165" s="36">
        <f>MAX($A$3:A164)+1</f>
        <v>102</v>
      </c>
      <c r="B165" s="37" t="s">
        <v>243</v>
      </c>
      <c r="C165" s="38" t="s">
        <v>828</v>
      </c>
      <c r="D165" s="38"/>
      <c r="E165" s="36" t="s">
        <v>923</v>
      </c>
      <c r="F165" s="36">
        <v>2</v>
      </c>
      <c r="G165" s="102">
        <v>759</v>
      </c>
      <c r="H165" s="102"/>
      <c r="I165" s="66" t="s">
        <v>254</v>
      </c>
      <c r="J165" s="69">
        <v>45168</v>
      </c>
      <c r="K165" s="36" t="s">
        <v>587</v>
      </c>
      <c r="L165" s="130" t="s">
        <v>924</v>
      </c>
      <c r="M165" s="55">
        <v>759</v>
      </c>
      <c r="N165" s="144">
        <v>45156</v>
      </c>
      <c r="O165" s="55"/>
      <c r="P165" s="36"/>
      <c r="Q165" s="36"/>
      <c r="R165" s="36"/>
      <c r="S165" s="36" t="s">
        <v>925</v>
      </c>
      <c r="T165" s="69">
        <v>45071</v>
      </c>
      <c r="U165" s="36" t="s">
        <v>98</v>
      </c>
      <c r="V165" s="36" t="s">
        <v>99</v>
      </c>
      <c r="W165" s="36">
        <v>1793</v>
      </c>
      <c r="X165" s="36"/>
    </row>
    <row r="166" s="3" customFormat="1" ht="50" customHeight="1" spans="1:24">
      <c r="A166" s="36">
        <f>MAX($A$3:A165)+1</f>
        <v>103</v>
      </c>
      <c r="B166" s="37" t="s">
        <v>926</v>
      </c>
      <c r="C166" s="38" t="s">
        <v>828</v>
      </c>
      <c r="D166" s="38"/>
      <c r="E166" s="36" t="s">
        <v>927</v>
      </c>
      <c r="F166" s="36">
        <v>10</v>
      </c>
      <c r="G166" s="102">
        <v>320.25</v>
      </c>
      <c r="H166" s="102"/>
      <c r="I166" s="66" t="s">
        <v>928</v>
      </c>
      <c r="J166" s="69">
        <v>45168</v>
      </c>
      <c r="K166" s="36" t="s">
        <v>579</v>
      </c>
      <c r="L166" s="130" t="s">
        <v>929</v>
      </c>
      <c r="M166" s="55">
        <v>320.25</v>
      </c>
      <c r="N166" s="144">
        <v>45148</v>
      </c>
      <c r="O166" s="55"/>
      <c r="P166" s="36"/>
      <c r="Q166" s="36"/>
      <c r="R166" s="36"/>
      <c r="S166" s="36" t="s">
        <v>930</v>
      </c>
      <c r="T166" s="69">
        <v>45105</v>
      </c>
      <c r="U166" s="36" t="s">
        <v>98</v>
      </c>
      <c r="V166" s="36" t="s">
        <v>99</v>
      </c>
      <c r="W166" s="36">
        <v>1810</v>
      </c>
      <c r="X166" s="36" t="s">
        <v>931</v>
      </c>
    </row>
    <row r="167" s="3" customFormat="1" ht="45" customHeight="1" spans="1:24">
      <c r="A167" s="36">
        <f>MAX($A$3:A166)+1</f>
        <v>104</v>
      </c>
      <c r="B167" s="37" t="s">
        <v>243</v>
      </c>
      <c r="C167" s="38" t="s">
        <v>828</v>
      </c>
      <c r="D167" s="38"/>
      <c r="E167" s="36"/>
      <c r="F167" s="36">
        <v>2</v>
      </c>
      <c r="G167" s="102">
        <v>754</v>
      </c>
      <c r="H167" s="102"/>
      <c r="I167" s="66" t="s">
        <v>245</v>
      </c>
      <c r="J167" s="69">
        <v>45168</v>
      </c>
      <c r="K167" s="36" t="s">
        <v>571</v>
      </c>
      <c r="L167" s="130" t="s">
        <v>932</v>
      </c>
      <c r="M167" s="55">
        <v>754</v>
      </c>
      <c r="N167" s="144">
        <v>45155</v>
      </c>
      <c r="O167" s="55"/>
      <c r="P167" s="36"/>
      <c r="Q167" s="36"/>
      <c r="R167" s="36"/>
      <c r="S167" s="36" t="s">
        <v>933</v>
      </c>
      <c r="T167" s="69">
        <v>45071</v>
      </c>
      <c r="U167" s="36" t="s">
        <v>98</v>
      </c>
      <c r="V167" s="36" t="s">
        <v>99</v>
      </c>
      <c r="W167" s="36">
        <v>1818</v>
      </c>
      <c r="X167" s="36"/>
    </row>
    <row r="168" s="3" customFormat="1" ht="42" customHeight="1" spans="1:24">
      <c r="A168" s="36">
        <f>MAX($A$3:A167)+1</f>
        <v>105</v>
      </c>
      <c r="B168" s="37" t="s">
        <v>934</v>
      </c>
      <c r="C168" s="38" t="s">
        <v>828</v>
      </c>
      <c r="D168" s="38"/>
      <c r="E168" s="36" t="s">
        <v>935</v>
      </c>
      <c r="F168" s="36">
        <v>2</v>
      </c>
      <c r="G168" s="102">
        <v>12.1</v>
      </c>
      <c r="H168" s="102"/>
      <c r="I168" s="66" t="s">
        <v>936</v>
      </c>
      <c r="J168" s="69">
        <v>45168</v>
      </c>
      <c r="K168" s="36" t="s">
        <v>937</v>
      </c>
      <c r="L168" s="130" t="s">
        <v>938</v>
      </c>
      <c r="M168" s="55">
        <v>12.1</v>
      </c>
      <c r="N168" s="144">
        <v>45148</v>
      </c>
      <c r="O168" s="55"/>
      <c r="P168" s="36"/>
      <c r="Q168" s="36"/>
      <c r="R168" s="36"/>
      <c r="S168" s="36" t="s">
        <v>939</v>
      </c>
      <c r="T168" s="69">
        <v>45096</v>
      </c>
      <c r="U168" s="36" t="s">
        <v>98</v>
      </c>
      <c r="V168" s="36" t="s">
        <v>99</v>
      </c>
      <c r="W168" s="36">
        <v>1835</v>
      </c>
      <c r="X168" s="36"/>
    </row>
    <row r="169" s="3" customFormat="1" ht="150" customHeight="1" spans="1:24">
      <c r="A169" s="36">
        <f>MAX($A$3:A168)+1</f>
        <v>106</v>
      </c>
      <c r="B169" s="37" t="s">
        <v>940</v>
      </c>
      <c r="C169" s="38" t="s">
        <v>828</v>
      </c>
      <c r="D169" s="38"/>
      <c r="E169" s="36" t="s">
        <v>941</v>
      </c>
      <c r="F169" s="36">
        <v>40</v>
      </c>
      <c r="G169" s="102">
        <v>3120</v>
      </c>
      <c r="H169" s="102"/>
      <c r="I169" s="66" t="s">
        <v>942</v>
      </c>
      <c r="J169" s="69">
        <v>45168</v>
      </c>
      <c r="K169" s="36" t="s">
        <v>943</v>
      </c>
      <c r="L169" s="130" t="s">
        <v>944</v>
      </c>
      <c r="M169" s="55">
        <v>1560</v>
      </c>
      <c r="N169" s="144">
        <v>45155</v>
      </c>
      <c r="O169" s="55"/>
      <c r="P169" s="36"/>
      <c r="Q169" s="36"/>
      <c r="R169" s="36"/>
      <c r="S169" s="36" t="s">
        <v>945</v>
      </c>
      <c r="T169" s="69">
        <v>45102</v>
      </c>
      <c r="U169" s="36" t="s">
        <v>98</v>
      </c>
      <c r="V169" s="36" t="s">
        <v>99</v>
      </c>
      <c r="W169" s="36">
        <v>1839</v>
      </c>
      <c r="X169" s="36" t="s">
        <v>946</v>
      </c>
    </row>
    <row r="170" s="3" customFormat="1" ht="32" customHeight="1" spans="1:24">
      <c r="A170" s="36">
        <f>MAX($A$3:A169)+1</f>
        <v>107</v>
      </c>
      <c r="B170" s="37" t="s">
        <v>947</v>
      </c>
      <c r="C170" s="38" t="s">
        <v>828</v>
      </c>
      <c r="D170" s="38"/>
      <c r="E170" s="36" t="s">
        <v>948</v>
      </c>
      <c r="F170" s="36">
        <v>1</v>
      </c>
      <c r="G170" s="102">
        <v>70</v>
      </c>
      <c r="H170" s="102"/>
      <c r="I170" s="66" t="s">
        <v>331</v>
      </c>
      <c r="J170" s="69">
        <v>45168</v>
      </c>
      <c r="K170" s="36" t="s">
        <v>949</v>
      </c>
      <c r="L170" s="130" t="s">
        <v>950</v>
      </c>
      <c r="M170" s="55">
        <v>70</v>
      </c>
      <c r="N170" s="144">
        <v>45155</v>
      </c>
      <c r="O170" s="55"/>
      <c r="P170" s="36"/>
      <c r="Q170" s="36"/>
      <c r="R170" s="36"/>
      <c r="S170" s="36" t="s">
        <v>951</v>
      </c>
      <c r="T170" s="69">
        <v>45146</v>
      </c>
      <c r="U170" s="36" t="s">
        <v>98</v>
      </c>
      <c r="V170" s="36" t="s">
        <v>99</v>
      </c>
      <c r="W170" s="36">
        <v>1867</v>
      </c>
      <c r="X170" s="36"/>
    </row>
    <row r="171" s="3" customFormat="1" ht="33" customHeight="1" spans="1:24">
      <c r="A171" s="36">
        <f>MAX($A$3:A170)+1</f>
        <v>108</v>
      </c>
      <c r="B171" s="37" t="s">
        <v>947</v>
      </c>
      <c r="C171" s="38" t="s">
        <v>828</v>
      </c>
      <c r="D171" s="38"/>
      <c r="E171" s="36" t="s">
        <v>952</v>
      </c>
      <c r="F171" s="36">
        <v>1</v>
      </c>
      <c r="G171" s="102">
        <v>80</v>
      </c>
      <c r="H171" s="102"/>
      <c r="I171" s="66" t="s">
        <v>331</v>
      </c>
      <c r="J171" s="69">
        <v>45168</v>
      </c>
      <c r="K171" s="36" t="s">
        <v>953</v>
      </c>
      <c r="L171" s="130" t="s">
        <v>954</v>
      </c>
      <c r="M171" s="55">
        <v>80</v>
      </c>
      <c r="N171" s="144">
        <v>45155</v>
      </c>
      <c r="O171" s="55"/>
      <c r="P171" s="36"/>
      <c r="Q171" s="36"/>
      <c r="R171" s="36"/>
      <c r="S171" s="36" t="s">
        <v>955</v>
      </c>
      <c r="T171" s="69">
        <v>45146</v>
      </c>
      <c r="U171" s="36" t="s">
        <v>98</v>
      </c>
      <c r="V171" s="36" t="s">
        <v>99</v>
      </c>
      <c r="W171" s="36">
        <v>1872</v>
      </c>
      <c r="X171" s="36"/>
    </row>
    <row r="172" s="3" customFormat="1" ht="33" customHeight="1" spans="1:24">
      <c r="A172" s="36">
        <f>MAX($A$3:A171)+1</f>
        <v>109</v>
      </c>
      <c r="B172" s="37" t="s">
        <v>580</v>
      </c>
      <c r="C172" s="38" t="s">
        <v>828</v>
      </c>
      <c r="D172" s="38"/>
      <c r="E172" s="36" t="s">
        <v>956</v>
      </c>
      <c r="F172" s="36">
        <v>13</v>
      </c>
      <c r="G172" s="102">
        <v>517.4</v>
      </c>
      <c r="H172" s="102"/>
      <c r="I172" s="66" t="s">
        <v>582</v>
      </c>
      <c r="J172" s="69">
        <v>45168</v>
      </c>
      <c r="K172" s="36" t="s">
        <v>957</v>
      </c>
      <c r="L172" s="130" t="s">
        <v>958</v>
      </c>
      <c r="M172" s="55">
        <v>517.4</v>
      </c>
      <c r="N172" s="144">
        <v>45156</v>
      </c>
      <c r="O172" s="55"/>
      <c r="P172" s="36"/>
      <c r="Q172" s="36"/>
      <c r="R172" s="36"/>
      <c r="S172" s="36" t="s">
        <v>959</v>
      </c>
      <c r="T172" s="69">
        <v>45097</v>
      </c>
      <c r="U172" s="36" t="s">
        <v>98</v>
      </c>
      <c r="V172" s="36" t="s">
        <v>99</v>
      </c>
      <c r="W172" s="36">
        <v>1877</v>
      </c>
      <c r="X172" s="36"/>
    </row>
    <row r="173" s="3" customFormat="1" ht="33" customHeight="1" spans="1:24">
      <c r="A173" s="36">
        <f>MAX($A$3:A172)+1</f>
        <v>110</v>
      </c>
      <c r="B173" s="37" t="s">
        <v>580</v>
      </c>
      <c r="C173" s="38" t="s">
        <v>828</v>
      </c>
      <c r="D173" s="38"/>
      <c r="E173" s="36" t="s">
        <v>956</v>
      </c>
      <c r="F173" s="36">
        <v>7</v>
      </c>
      <c r="G173" s="102">
        <v>280</v>
      </c>
      <c r="H173" s="102"/>
      <c r="I173" s="66" t="s">
        <v>582</v>
      </c>
      <c r="J173" s="69">
        <v>45168</v>
      </c>
      <c r="K173" s="36" t="s">
        <v>960</v>
      </c>
      <c r="L173" s="130" t="s">
        <v>961</v>
      </c>
      <c r="M173" s="55">
        <v>280</v>
      </c>
      <c r="N173" s="144">
        <v>45156</v>
      </c>
      <c r="O173" s="55"/>
      <c r="P173" s="36"/>
      <c r="Q173" s="36"/>
      <c r="R173" s="36"/>
      <c r="S173" s="36" t="s">
        <v>962</v>
      </c>
      <c r="T173" s="69">
        <v>45087</v>
      </c>
      <c r="U173" s="36" t="s">
        <v>98</v>
      </c>
      <c r="V173" s="36" t="s">
        <v>99</v>
      </c>
      <c r="W173" s="36">
        <v>1888</v>
      </c>
      <c r="X173" s="36"/>
    </row>
    <row r="174" s="3" customFormat="1" ht="65" customHeight="1" spans="1:24">
      <c r="A174" s="36">
        <f>MAX($A$3:A173)+1</f>
        <v>111</v>
      </c>
      <c r="B174" s="37" t="s">
        <v>580</v>
      </c>
      <c r="C174" s="38" t="s">
        <v>828</v>
      </c>
      <c r="D174" s="38"/>
      <c r="E174" s="36" t="s">
        <v>963</v>
      </c>
      <c r="F174" s="36">
        <v>7</v>
      </c>
      <c r="G174" s="102">
        <v>280</v>
      </c>
      <c r="H174" s="102"/>
      <c r="I174" s="66" t="s">
        <v>667</v>
      </c>
      <c r="J174" s="69">
        <v>45168</v>
      </c>
      <c r="K174" s="36" t="s">
        <v>964</v>
      </c>
      <c r="L174" s="130" t="s">
        <v>965</v>
      </c>
      <c r="M174" s="55">
        <f>200+80</f>
        <v>280</v>
      </c>
      <c r="N174" s="144" t="s">
        <v>966</v>
      </c>
      <c r="O174" s="55"/>
      <c r="P174" s="36"/>
      <c r="Q174" s="36"/>
      <c r="R174" s="36"/>
      <c r="S174" s="36" t="s">
        <v>967</v>
      </c>
      <c r="T174" s="69">
        <v>45087</v>
      </c>
      <c r="U174" s="36" t="s">
        <v>98</v>
      </c>
      <c r="V174" s="36" t="s">
        <v>99</v>
      </c>
      <c r="W174" s="36">
        <v>1896</v>
      </c>
      <c r="X174" s="36" t="s">
        <v>877</v>
      </c>
    </row>
    <row r="175" s="3" customFormat="1" ht="33" customHeight="1" spans="1:24">
      <c r="A175" s="36">
        <f>MAX($A$3:A174)+1</f>
        <v>112</v>
      </c>
      <c r="B175" s="37" t="s">
        <v>465</v>
      </c>
      <c r="C175" s="38" t="s">
        <v>828</v>
      </c>
      <c r="D175" s="38"/>
      <c r="E175" s="36" t="s">
        <v>968</v>
      </c>
      <c r="F175" s="79">
        <v>15</v>
      </c>
      <c r="G175" s="193">
        <v>480</v>
      </c>
      <c r="H175" s="102"/>
      <c r="I175" s="66" t="s">
        <v>543</v>
      </c>
      <c r="J175" s="69">
        <v>45168</v>
      </c>
      <c r="K175" s="36" t="s">
        <v>969</v>
      </c>
      <c r="L175" s="130" t="s">
        <v>970</v>
      </c>
      <c r="M175" s="55">
        <v>480</v>
      </c>
      <c r="N175" s="144">
        <v>45152</v>
      </c>
      <c r="O175" s="55"/>
      <c r="P175" s="36"/>
      <c r="Q175" s="36"/>
      <c r="R175" s="36"/>
      <c r="S175" s="36" t="s">
        <v>971</v>
      </c>
      <c r="T175" s="69">
        <v>45098</v>
      </c>
      <c r="U175" s="36" t="s">
        <v>98</v>
      </c>
      <c r="V175" s="36" t="s">
        <v>99</v>
      </c>
      <c r="W175" s="36">
        <v>1928</v>
      </c>
      <c r="X175" s="36" t="s">
        <v>972</v>
      </c>
    </row>
    <row r="176" ht="38" customHeight="1" spans="1:24">
      <c r="A176" s="140"/>
      <c r="B176" s="141"/>
      <c r="C176" s="141"/>
      <c r="D176" s="141"/>
      <c r="E176" s="142"/>
      <c r="F176" s="146"/>
      <c r="G176" s="143">
        <f>SUM(G4:G175)-G104-G25-300-1225.5</f>
        <v>40564.209256</v>
      </c>
      <c r="H176" s="194"/>
      <c r="I176" s="145"/>
      <c r="J176" s="146"/>
      <c r="K176" s="146"/>
      <c r="L176" s="146"/>
      <c r="M176" s="143">
        <f>SUM(M4:M175)-M104-M25-300-1225.5</f>
        <v>38024.8343</v>
      </c>
      <c r="N176" s="147"/>
      <c r="O176" s="147"/>
      <c r="P176" s="146"/>
      <c r="Q176" s="146"/>
      <c r="R176" s="146"/>
      <c r="S176" s="146"/>
      <c r="T176" s="146"/>
      <c r="U176" s="146"/>
      <c r="V176" s="146"/>
      <c r="W176" s="146"/>
      <c r="X176" s="146"/>
    </row>
  </sheetData>
  <autoFilter ref="A3:W176">
    <extLst/>
  </autoFilter>
  <mergeCells count="842">
    <mergeCell ref="A1:X1"/>
    <mergeCell ref="A2:W2"/>
    <mergeCell ref="A4:A6"/>
    <mergeCell ref="A7:A9"/>
    <mergeCell ref="A10:A12"/>
    <mergeCell ref="A13:A15"/>
    <mergeCell ref="A16:A18"/>
    <mergeCell ref="A19:A21"/>
    <mergeCell ref="A22:A24"/>
    <mergeCell ref="A25:A27"/>
    <mergeCell ref="A28:A29"/>
    <mergeCell ref="A30:A31"/>
    <mergeCell ref="A32:A35"/>
    <mergeCell ref="A36:A37"/>
    <mergeCell ref="A38:A41"/>
    <mergeCell ref="A42:A43"/>
    <mergeCell ref="A44:A45"/>
    <mergeCell ref="A46:A49"/>
    <mergeCell ref="A50:A53"/>
    <mergeCell ref="A54:A56"/>
    <mergeCell ref="A57:A58"/>
    <mergeCell ref="A59:A61"/>
    <mergeCell ref="A62:A63"/>
    <mergeCell ref="A65:A66"/>
    <mergeCell ref="A67:A68"/>
    <mergeCell ref="A74:A75"/>
    <mergeCell ref="A76:A77"/>
    <mergeCell ref="A106:A107"/>
    <mergeCell ref="A108:A109"/>
    <mergeCell ref="A110:A111"/>
    <mergeCell ref="A112:A113"/>
    <mergeCell ref="A114:A115"/>
    <mergeCell ref="A116:A117"/>
    <mergeCell ref="A119:A120"/>
    <mergeCell ref="A122:A123"/>
    <mergeCell ref="A124:A125"/>
    <mergeCell ref="A127:A128"/>
    <mergeCell ref="A130:A131"/>
    <mergeCell ref="A138:A139"/>
    <mergeCell ref="A146:A147"/>
    <mergeCell ref="A149:A150"/>
    <mergeCell ref="A151:A152"/>
    <mergeCell ref="A158:A159"/>
    <mergeCell ref="A160:A161"/>
    <mergeCell ref="B4:B6"/>
    <mergeCell ref="B7:B9"/>
    <mergeCell ref="B10:B12"/>
    <mergeCell ref="B13:B15"/>
    <mergeCell ref="B16:B18"/>
    <mergeCell ref="B19:B21"/>
    <mergeCell ref="B22:B24"/>
    <mergeCell ref="B25:B27"/>
    <mergeCell ref="B28:B29"/>
    <mergeCell ref="B30:B31"/>
    <mergeCell ref="B32:B35"/>
    <mergeCell ref="B36:B37"/>
    <mergeCell ref="B38:B41"/>
    <mergeCell ref="B42:B43"/>
    <mergeCell ref="B44:B45"/>
    <mergeCell ref="B46:B49"/>
    <mergeCell ref="B50:B53"/>
    <mergeCell ref="B54:B56"/>
    <mergeCell ref="B57:B58"/>
    <mergeCell ref="B59:B61"/>
    <mergeCell ref="B62:B63"/>
    <mergeCell ref="B65:B66"/>
    <mergeCell ref="B67:B68"/>
    <mergeCell ref="B74:B75"/>
    <mergeCell ref="B76:B77"/>
    <mergeCell ref="B106:B107"/>
    <mergeCell ref="B108:B109"/>
    <mergeCell ref="B110:B111"/>
    <mergeCell ref="B112:B113"/>
    <mergeCell ref="B114:B115"/>
    <mergeCell ref="B116:B117"/>
    <mergeCell ref="B119:B120"/>
    <mergeCell ref="B122:B123"/>
    <mergeCell ref="B124:B125"/>
    <mergeCell ref="B127:B128"/>
    <mergeCell ref="B130:B131"/>
    <mergeCell ref="B138:B139"/>
    <mergeCell ref="B146:B147"/>
    <mergeCell ref="B149:B150"/>
    <mergeCell ref="B151:B152"/>
    <mergeCell ref="B158:B159"/>
    <mergeCell ref="B160:B161"/>
    <mergeCell ref="C4:C6"/>
    <mergeCell ref="C7:C9"/>
    <mergeCell ref="C10:C12"/>
    <mergeCell ref="C13:C15"/>
    <mergeCell ref="C16:C18"/>
    <mergeCell ref="C19:C21"/>
    <mergeCell ref="C22:C24"/>
    <mergeCell ref="C25:C27"/>
    <mergeCell ref="C28:C29"/>
    <mergeCell ref="C30:C31"/>
    <mergeCell ref="C32:C35"/>
    <mergeCell ref="C36:C37"/>
    <mergeCell ref="C38:C41"/>
    <mergeCell ref="C42:C43"/>
    <mergeCell ref="C44:C45"/>
    <mergeCell ref="C46:C49"/>
    <mergeCell ref="C50:C53"/>
    <mergeCell ref="C54:C56"/>
    <mergeCell ref="C57:C58"/>
    <mergeCell ref="C59:C61"/>
    <mergeCell ref="C62:C63"/>
    <mergeCell ref="C65:C66"/>
    <mergeCell ref="C67:C68"/>
    <mergeCell ref="C74:C75"/>
    <mergeCell ref="C76:C77"/>
    <mergeCell ref="C106:C107"/>
    <mergeCell ref="C108:C109"/>
    <mergeCell ref="C110:C111"/>
    <mergeCell ref="C112:C113"/>
    <mergeCell ref="C114:C115"/>
    <mergeCell ref="C116:C117"/>
    <mergeCell ref="C119:C120"/>
    <mergeCell ref="C122:C123"/>
    <mergeCell ref="C124:C125"/>
    <mergeCell ref="C127:C128"/>
    <mergeCell ref="C130:C131"/>
    <mergeCell ref="C138:C139"/>
    <mergeCell ref="C146:C147"/>
    <mergeCell ref="C149:C150"/>
    <mergeCell ref="C151:C152"/>
    <mergeCell ref="C158:C159"/>
    <mergeCell ref="C160:C161"/>
    <mergeCell ref="D4:D6"/>
    <mergeCell ref="D7:D9"/>
    <mergeCell ref="D10:D12"/>
    <mergeCell ref="D13:D15"/>
    <mergeCell ref="D16:D18"/>
    <mergeCell ref="D19:D21"/>
    <mergeCell ref="D22:D24"/>
    <mergeCell ref="D25:D27"/>
    <mergeCell ref="D28:D29"/>
    <mergeCell ref="D30:D31"/>
    <mergeCell ref="D32:D35"/>
    <mergeCell ref="D36:D37"/>
    <mergeCell ref="D38:D41"/>
    <mergeCell ref="D42:D43"/>
    <mergeCell ref="D44:D45"/>
    <mergeCell ref="D46:D49"/>
    <mergeCell ref="D50:D53"/>
    <mergeCell ref="D54:D56"/>
    <mergeCell ref="D57:D58"/>
    <mergeCell ref="D59:D61"/>
    <mergeCell ref="D62:D63"/>
    <mergeCell ref="D65:D66"/>
    <mergeCell ref="D67:D68"/>
    <mergeCell ref="D74:D75"/>
    <mergeCell ref="D76:D77"/>
    <mergeCell ref="D106:D107"/>
    <mergeCell ref="D108:D109"/>
    <mergeCell ref="D110:D111"/>
    <mergeCell ref="D112:D113"/>
    <mergeCell ref="D114:D115"/>
    <mergeCell ref="D116:D117"/>
    <mergeCell ref="D119:D120"/>
    <mergeCell ref="D122:D123"/>
    <mergeCell ref="D124:D125"/>
    <mergeCell ref="D127:D128"/>
    <mergeCell ref="D130:D131"/>
    <mergeCell ref="D138:D139"/>
    <mergeCell ref="D146:D147"/>
    <mergeCell ref="D149:D150"/>
    <mergeCell ref="D151:D152"/>
    <mergeCell ref="D158:D159"/>
    <mergeCell ref="D160:D161"/>
    <mergeCell ref="E4:E6"/>
    <mergeCell ref="E7:E9"/>
    <mergeCell ref="E10:E12"/>
    <mergeCell ref="E13:E15"/>
    <mergeCell ref="E16:E18"/>
    <mergeCell ref="E19:E21"/>
    <mergeCell ref="E22:E24"/>
    <mergeCell ref="E25:E27"/>
    <mergeCell ref="E28:E29"/>
    <mergeCell ref="E30:E31"/>
    <mergeCell ref="E32:E35"/>
    <mergeCell ref="E36:E37"/>
    <mergeCell ref="E38:E41"/>
    <mergeCell ref="E42:E43"/>
    <mergeCell ref="E44:E45"/>
    <mergeCell ref="E46:E49"/>
    <mergeCell ref="E50:E53"/>
    <mergeCell ref="E54:E56"/>
    <mergeCell ref="E57:E58"/>
    <mergeCell ref="E59:E61"/>
    <mergeCell ref="E62:E63"/>
    <mergeCell ref="E65:E66"/>
    <mergeCell ref="E67:E68"/>
    <mergeCell ref="E74:E75"/>
    <mergeCell ref="E76:E77"/>
    <mergeCell ref="E106:E107"/>
    <mergeCell ref="E108:E109"/>
    <mergeCell ref="E110:E111"/>
    <mergeCell ref="E112:E113"/>
    <mergeCell ref="E114:E115"/>
    <mergeCell ref="E116:E117"/>
    <mergeCell ref="E119:E120"/>
    <mergeCell ref="E122:E123"/>
    <mergeCell ref="E124:E125"/>
    <mergeCell ref="E127:E128"/>
    <mergeCell ref="E130:E131"/>
    <mergeCell ref="E138:E139"/>
    <mergeCell ref="E146:E147"/>
    <mergeCell ref="E149:E150"/>
    <mergeCell ref="E151:E152"/>
    <mergeCell ref="E158:E159"/>
    <mergeCell ref="E160:E161"/>
    <mergeCell ref="F4:F6"/>
    <mergeCell ref="F7:F9"/>
    <mergeCell ref="F10:F12"/>
    <mergeCell ref="F13:F15"/>
    <mergeCell ref="F16:F18"/>
    <mergeCell ref="F19:F21"/>
    <mergeCell ref="F22:F24"/>
    <mergeCell ref="F25:F27"/>
    <mergeCell ref="F28:F29"/>
    <mergeCell ref="F30:F31"/>
    <mergeCell ref="F32:F35"/>
    <mergeCell ref="F36:F37"/>
    <mergeCell ref="F38:F41"/>
    <mergeCell ref="F42:F43"/>
    <mergeCell ref="F44:F45"/>
    <mergeCell ref="F46:F49"/>
    <mergeCell ref="F50:F53"/>
    <mergeCell ref="F54:F56"/>
    <mergeCell ref="F57:F58"/>
    <mergeCell ref="F59:F61"/>
    <mergeCell ref="F62:F63"/>
    <mergeCell ref="F65:F66"/>
    <mergeCell ref="F67:F68"/>
    <mergeCell ref="F74:F75"/>
    <mergeCell ref="F76:F77"/>
    <mergeCell ref="F106:F107"/>
    <mergeCell ref="F108:F109"/>
    <mergeCell ref="F110:F111"/>
    <mergeCell ref="F112:F113"/>
    <mergeCell ref="F114:F115"/>
    <mergeCell ref="F116:F117"/>
    <mergeCell ref="F119:F120"/>
    <mergeCell ref="F122:F123"/>
    <mergeCell ref="F124:F125"/>
    <mergeCell ref="F127:F128"/>
    <mergeCell ref="F130:F131"/>
    <mergeCell ref="F138:F139"/>
    <mergeCell ref="F146:F147"/>
    <mergeCell ref="F149:F150"/>
    <mergeCell ref="F151:F152"/>
    <mergeCell ref="F158:F159"/>
    <mergeCell ref="F160:F161"/>
    <mergeCell ref="G4:G6"/>
    <mergeCell ref="G7:G9"/>
    <mergeCell ref="G10:G12"/>
    <mergeCell ref="G13:G15"/>
    <mergeCell ref="G16:G18"/>
    <mergeCell ref="G19:G21"/>
    <mergeCell ref="G22:G24"/>
    <mergeCell ref="G25:G27"/>
    <mergeCell ref="G28:G29"/>
    <mergeCell ref="G30:G31"/>
    <mergeCell ref="G32:G35"/>
    <mergeCell ref="G36:G37"/>
    <mergeCell ref="G38:G41"/>
    <mergeCell ref="G42:G43"/>
    <mergeCell ref="G44:G45"/>
    <mergeCell ref="G46:G49"/>
    <mergeCell ref="G50:G53"/>
    <mergeCell ref="G54:G56"/>
    <mergeCell ref="G57:G58"/>
    <mergeCell ref="G59:G61"/>
    <mergeCell ref="G62:G63"/>
    <mergeCell ref="G65:G66"/>
    <mergeCell ref="G67:G68"/>
    <mergeCell ref="G74:G75"/>
    <mergeCell ref="G76:G77"/>
    <mergeCell ref="G106:G107"/>
    <mergeCell ref="G108:G109"/>
    <mergeCell ref="G110:G111"/>
    <mergeCell ref="G112:G113"/>
    <mergeCell ref="G114:G115"/>
    <mergeCell ref="G116:G117"/>
    <mergeCell ref="G119:G120"/>
    <mergeCell ref="G122:G123"/>
    <mergeCell ref="G124:G125"/>
    <mergeCell ref="G127:G128"/>
    <mergeCell ref="G130:G131"/>
    <mergeCell ref="G138:G139"/>
    <mergeCell ref="G146:G147"/>
    <mergeCell ref="G149:G150"/>
    <mergeCell ref="G151:G152"/>
    <mergeCell ref="G158:G159"/>
    <mergeCell ref="G160:G161"/>
    <mergeCell ref="H4:H6"/>
    <mergeCell ref="H7:H9"/>
    <mergeCell ref="H10:H12"/>
    <mergeCell ref="H13:H15"/>
    <mergeCell ref="H16:H18"/>
    <mergeCell ref="H19:H21"/>
    <mergeCell ref="H22:H24"/>
    <mergeCell ref="H25:H27"/>
    <mergeCell ref="H28:H29"/>
    <mergeCell ref="H30:H31"/>
    <mergeCell ref="H32:H35"/>
    <mergeCell ref="H36:H37"/>
    <mergeCell ref="H38:H41"/>
    <mergeCell ref="H42:H43"/>
    <mergeCell ref="H44:H45"/>
    <mergeCell ref="H46:H49"/>
    <mergeCell ref="H50:H53"/>
    <mergeCell ref="H54:H56"/>
    <mergeCell ref="H57:H58"/>
    <mergeCell ref="H59:H61"/>
    <mergeCell ref="H62:H63"/>
    <mergeCell ref="H65:H66"/>
    <mergeCell ref="H67:H68"/>
    <mergeCell ref="H74:H75"/>
    <mergeCell ref="H76:H77"/>
    <mergeCell ref="H106:H107"/>
    <mergeCell ref="H108:H109"/>
    <mergeCell ref="H110:H111"/>
    <mergeCell ref="H112:H113"/>
    <mergeCell ref="H114:H115"/>
    <mergeCell ref="H116:H117"/>
    <mergeCell ref="H119:H120"/>
    <mergeCell ref="H122:H123"/>
    <mergeCell ref="H124:H125"/>
    <mergeCell ref="H127:H128"/>
    <mergeCell ref="H130:H131"/>
    <mergeCell ref="H138:H139"/>
    <mergeCell ref="H146:H147"/>
    <mergeCell ref="H149:H150"/>
    <mergeCell ref="H151:H152"/>
    <mergeCell ref="H158:H159"/>
    <mergeCell ref="H160:H161"/>
    <mergeCell ref="I4:I6"/>
    <mergeCell ref="I7:I9"/>
    <mergeCell ref="I10:I12"/>
    <mergeCell ref="I13:I15"/>
    <mergeCell ref="I16:I18"/>
    <mergeCell ref="I19:I21"/>
    <mergeCell ref="I22:I24"/>
    <mergeCell ref="I25:I27"/>
    <mergeCell ref="I28:I29"/>
    <mergeCell ref="I30:I31"/>
    <mergeCell ref="I32:I35"/>
    <mergeCell ref="I36:I37"/>
    <mergeCell ref="I38:I41"/>
    <mergeCell ref="I42:I43"/>
    <mergeCell ref="I44:I45"/>
    <mergeCell ref="I46:I49"/>
    <mergeCell ref="I50:I53"/>
    <mergeCell ref="I54:I56"/>
    <mergeCell ref="I57:I58"/>
    <mergeCell ref="I59:I61"/>
    <mergeCell ref="I62:I63"/>
    <mergeCell ref="I65:I66"/>
    <mergeCell ref="I67:I68"/>
    <mergeCell ref="I74:I75"/>
    <mergeCell ref="I76:I77"/>
    <mergeCell ref="I106:I107"/>
    <mergeCell ref="I108:I109"/>
    <mergeCell ref="I110:I111"/>
    <mergeCell ref="I112:I113"/>
    <mergeCell ref="I114:I115"/>
    <mergeCell ref="I116:I117"/>
    <mergeCell ref="I119:I120"/>
    <mergeCell ref="I122:I123"/>
    <mergeCell ref="I124:I125"/>
    <mergeCell ref="I127:I128"/>
    <mergeCell ref="I130:I131"/>
    <mergeCell ref="I138:I139"/>
    <mergeCell ref="I146:I147"/>
    <mergeCell ref="I149:I150"/>
    <mergeCell ref="I151:I152"/>
    <mergeCell ref="I158:I159"/>
    <mergeCell ref="I160:I161"/>
    <mergeCell ref="J4:J6"/>
    <mergeCell ref="J7:J9"/>
    <mergeCell ref="J10:J12"/>
    <mergeCell ref="J13:J15"/>
    <mergeCell ref="J16:J18"/>
    <mergeCell ref="J19:J21"/>
    <mergeCell ref="J22:J24"/>
    <mergeCell ref="J25:J27"/>
    <mergeCell ref="J28:J29"/>
    <mergeCell ref="J30:J31"/>
    <mergeCell ref="J32:J35"/>
    <mergeCell ref="J36:J37"/>
    <mergeCell ref="J38:J41"/>
    <mergeCell ref="J42:J43"/>
    <mergeCell ref="J44:J45"/>
    <mergeCell ref="J46:J49"/>
    <mergeCell ref="J50:J53"/>
    <mergeCell ref="J54:J56"/>
    <mergeCell ref="J57:J58"/>
    <mergeCell ref="J59:J61"/>
    <mergeCell ref="J62:J63"/>
    <mergeCell ref="J65:J66"/>
    <mergeCell ref="J67:J68"/>
    <mergeCell ref="J74:J75"/>
    <mergeCell ref="J76:J77"/>
    <mergeCell ref="J106:J107"/>
    <mergeCell ref="J108:J109"/>
    <mergeCell ref="J110:J111"/>
    <mergeCell ref="J112:J113"/>
    <mergeCell ref="J114:J115"/>
    <mergeCell ref="J116:J117"/>
    <mergeCell ref="J119:J120"/>
    <mergeCell ref="J122:J123"/>
    <mergeCell ref="J124:J125"/>
    <mergeCell ref="J127:J128"/>
    <mergeCell ref="J130:J131"/>
    <mergeCell ref="J138:J139"/>
    <mergeCell ref="J146:J147"/>
    <mergeCell ref="J149:J150"/>
    <mergeCell ref="J151:J152"/>
    <mergeCell ref="J158:J159"/>
    <mergeCell ref="J160:J161"/>
    <mergeCell ref="K4:K6"/>
    <mergeCell ref="K7:K9"/>
    <mergeCell ref="K10:K12"/>
    <mergeCell ref="K13:K15"/>
    <mergeCell ref="K16:K18"/>
    <mergeCell ref="K19:K21"/>
    <mergeCell ref="K22:K24"/>
    <mergeCell ref="K25:K27"/>
    <mergeCell ref="K28:K29"/>
    <mergeCell ref="K30:K31"/>
    <mergeCell ref="K32:K35"/>
    <mergeCell ref="K36:K37"/>
    <mergeCell ref="K38:K41"/>
    <mergeCell ref="K42:K43"/>
    <mergeCell ref="K44:K45"/>
    <mergeCell ref="K46:K49"/>
    <mergeCell ref="K50:K53"/>
    <mergeCell ref="K54:K56"/>
    <mergeCell ref="K57:K58"/>
    <mergeCell ref="K59:K61"/>
    <mergeCell ref="K62:K63"/>
    <mergeCell ref="K65:K66"/>
    <mergeCell ref="K67:K68"/>
    <mergeCell ref="K74:K75"/>
    <mergeCell ref="K76:K77"/>
    <mergeCell ref="K106:K107"/>
    <mergeCell ref="K108:K109"/>
    <mergeCell ref="K110:K111"/>
    <mergeCell ref="K112:K113"/>
    <mergeCell ref="K114:K115"/>
    <mergeCell ref="K116:K117"/>
    <mergeCell ref="K119:K120"/>
    <mergeCell ref="K122:K123"/>
    <mergeCell ref="K124:K125"/>
    <mergeCell ref="K127:K128"/>
    <mergeCell ref="K130:K131"/>
    <mergeCell ref="K138:K139"/>
    <mergeCell ref="K146:K147"/>
    <mergeCell ref="K149:K150"/>
    <mergeCell ref="K151:K152"/>
    <mergeCell ref="K158:K159"/>
    <mergeCell ref="K160:K161"/>
    <mergeCell ref="L4:L6"/>
    <mergeCell ref="L7:L9"/>
    <mergeCell ref="L10:L12"/>
    <mergeCell ref="L13:L15"/>
    <mergeCell ref="L16:L18"/>
    <mergeCell ref="L19:L21"/>
    <mergeCell ref="L22:L24"/>
    <mergeCell ref="L25:L27"/>
    <mergeCell ref="L28:L29"/>
    <mergeCell ref="L30:L31"/>
    <mergeCell ref="L32:L35"/>
    <mergeCell ref="L36:L37"/>
    <mergeCell ref="L38:L41"/>
    <mergeCell ref="L42:L43"/>
    <mergeCell ref="L44:L45"/>
    <mergeCell ref="L46:L49"/>
    <mergeCell ref="L50:L53"/>
    <mergeCell ref="L54:L56"/>
    <mergeCell ref="L57:L58"/>
    <mergeCell ref="L59:L61"/>
    <mergeCell ref="L62:L63"/>
    <mergeCell ref="L65:L66"/>
    <mergeCell ref="L67:L68"/>
    <mergeCell ref="L74:L75"/>
    <mergeCell ref="L76:L77"/>
    <mergeCell ref="L106:L107"/>
    <mergeCell ref="L108:L109"/>
    <mergeCell ref="L110:L111"/>
    <mergeCell ref="L112:L113"/>
    <mergeCell ref="L114:L115"/>
    <mergeCell ref="L116:L117"/>
    <mergeCell ref="L119:L120"/>
    <mergeCell ref="L122:L123"/>
    <mergeCell ref="L124:L125"/>
    <mergeCell ref="L127:L128"/>
    <mergeCell ref="L130:L131"/>
    <mergeCell ref="L138:L139"/>
    <mergeCell ref="L146:L147"/>
    <mergeCell ref="L149:L150"/>
    <mergeCell ref="L151:L152"/>
    <mergeCell ref="L158:L159"/>
    <mergeCell ref="L160:L161"/>
    <mergeCell ref="M4:M6"/>
    <mergeCell ref="M7:M9"/>
    <mergeCell ref="M10:M12"/>
    <mergeCell ref="M13:M15"/>
    <mergeCell ref="M16:M18"/>
    <mergeCell ref="M19:M21"/>
    <mergeCell ref="M22:M24"/>
    <mergeCell ref="M25:M27"/>
    <mergeCell ref="M28:M29"/>
    <mergeCell ref="M30:M31"/>
    <mergeCell ref="M32:M35"/>
    <mergeCell ref="M36:M37"/>
    <mergeCell ref="M38:M41"/>
    <mergeCell ref="M42:M43"/>
    <mergeCell ref="M44:M45"/>
    <mergeCell ref="M46:M49"/>
    <mergeCell ref="M50:M53"/>
    <mergeCell ref="M54:M56"/>
    <mergeCell ref="M57:M58"/>
    <mergeCell ref="M59:M61"/>
    <mergeCell ref="M62:M63"/>
    <mergeCell ref="M65:M66"/>
    <mergeCell ref="M67:M68"/>
    <mergeCell ref="M74:M75"/>
    <mergeCell ref="M76:M77"/>
    <mergeCell ref="M106:M107"/>
    <mergeCell ref="M108:M109"/>
    <mergeCell ref="M110:M111"/>
    <mergeCell ref="M112:M113"/>
    <mergeCell ref="M114:M115"/>
    <mergeCell ref="M116:M117"/>
    <mergeCell ref="M119:M120"/>
    <mergeCell ref="M122:M123"/>
    <mergeCell ref="M124:M125"/>
    <mergeCell ref="M127:M128"/>
    <mergeCell ref="M130:M131"/>
    <mergeCell ref="M138:M139"/>
    <mergeCell ref="M146:M147"/>
    <mergeCell ref="M149:M150"/>
    <mergeCell ref="M151:M152"/>
    <mergeCell ref="M158:M159"/>
    <mergeCell ref="M160:M161"/>
    <mergeCell ref="N4:N6"/>
    <mergeCell ref="N7:N9"/>
    <mergeCell ref="N10:N12"/>
    <mergeCell ref="N13:N15"/>
    <mergeCell ref="N16:N18"/>
    <mergeCell ref="N19:N21"/>
    <mergeCell ref="N22:N24"/>
    <mergeCell ref="N25:N27"/>
    <mergeCell ref="N28:N29"/>
    <mergeCell ref="N30:N31"/>
    <mergeCell ref="N32:N35"/>
    <mergeCell ref="N36:N37"/>
    <mergeCell ref="N38:N41"/>
    <mergeCell ref="N42:N43"/>
    <mergeCell ref="N44:N45"/>
    <mergeCell ref="N46:N49"/>
    <mergeCell ref="N50:N53"/>
    <mergeCell ref="N54:N56"/>
    <mergeCell ref="N57:N58"/>
    <mergeCell ref="N59:N61"/>
    <mergeCell ref="N62:N63"/>
    <mergeCell ref="N65:N66"/>
    <mergeCell ref="N67:N68"/>
    <mergeCell ref="N74:N75"/>
    <mergeCell ref="N76:N77"/>
    <mergeCell ref="N106:N107"/>
    <mergeCell ref="N108:N109"/>
    <mergeCell ref="N110:N111"/>
    <mergeCell ref="N112:N113"/>
    <mergeCell ref="N114:N115"/>
    <mergeCell ref="N116:N117"/>
    <mergeCell ref="N119:N120"/>
    <mergeCell ref="N122:N123"/>
    <mergeCell ref="N124:N125"/>
    <mergeCell ref="N127:N128"/>
    <mergeCell ref="N130:N131"/>
    <mergeCell ref="N138:N139"/>
    <mergeCell ref="N146:N147"/>
    <mergeCell ref="N149:N150"/>
    <mergeCell ref="N151:N152"/>
    <mergeCell ref="N158:N159"/>
    <mergeCell ref="N160:N161"/>
    <mergeCell ref="S4:S6"/>
    <mergeCell ref="S7:S9"/>
    <mergeCell ref="S10:S12"/>
    <mergeCell ref="S13:S15"/>
    <mergeCell ref="S16:S18"/>
    <mergeCell ref="S19:S21"/>
    <mergeCell ref="S22:S24"/>
    <mergeCell ref="S25:S27"/>
    <mergeCell ref="S28:S29"/>
    <mergeCell ref="S30:S31"/>
    <mergeCell ref="S32:S35"/>
    <mergeCell ref="S36:S37"/>
    <mergeCell ref="S38:S41"/>
    <mergeCell ref="S42:S43"/>
    <mergeCell ref="S44:S45"/>
    <mergeCell ref="S46:S49"/>
    <mergeCell ref="S50:S53"/>
    <mergeCell ref="S54:S56"/>
    <mergeCell ref="S57:S58"/>
    <mergeCell ref="S59:S61"/>
    <mergeCell ref="S62:S63"/>
    <mergeCell ref="S65:S66"/>
    <mergeCell ref="S67:S68"/>
    <mergeCell ref="S74:S75"/>
    <mergeCell ref="S76:S77"/>
    <mergeCell ref="S106:S107"/>
    <mergeCell ref="S108:S109"/>
    <mergeCell ref="S110:S111"/>
    <mergeCell ref="S112:S113"/>
    <mergeCell ref="S114:S115"/>
    <mergeCell ref="S116:S117"/>
    <mergeCell ref="S119:S120"/>
    <mergeCell ref="S122:S123"/>
    <mergeCell ref="S124:S125"/>
    <mergeCell ref="S127:S128"/>
    <mergeCell ref="S130:S131"/>
    <mergeCell ref="S138:S139"/>
    <mergeCell ref="S146:S147"/>
    <mergeCell ref="S149:S150"/>
    <mergeCell ref="S151:S152"/>
    <mergeCell ref="S158:S159"/>
    <mergeCell ref="S160:S161"/>
    <mergeCell ref="T4:T6"/>
    <mergeCell ref="T7:T9"/>
    <mergeCell ref="T10:T12"/>
    <mergeCell ref="T13:T15"/>
    <mergeCell ref="T16:T18"/>
    <mergeCell ref="T19:T21"/>
    <mergeCell ref="T22:T24"/>
    <mergeCell ref="T25:T27"/>
    <mergeCell ref="T28:T29"/>
    <mergeCell ref="T30:T31"/>
    <mergeCell ref="T32:T35"/>
    <mergeCell ref="T36:T37"/>
    <mergeCell ref="T38:T41"/>
    <mergeCell ref="T42:T43"/>
    <mergeCell ref="T44:T45"/>
    <mergeCell ref="T46:T49"/>
    <mergeCell ref="T50:T53"/>
    <mergeCell ref="T54:T56"/>
    <mergeCell ref="T57:T58"/>
    <mergeCell ref="T59:T61"/>
    <mergeCell ref="T62:T63"/>
    <mergeCell ref="T65:T66"/>
    <mergeCell ref="T67:T68"/>
    <mergeCell ref="T74:T75"/>
    <mergeCell ref="T76:T77"/>
    <mergeCell ref="T106:T107"/>
    <mergeCell ref="T108:T109"/>
    <mergeCell ref="T110:T111"/>
    <mergeCell ref="T112:T113"/>
    <mergeCell ref="T114:T115"/>
    <mergeCell ref="T116:T117"/>
    <mergeCell ref="T119:T120"/>
    <mergeCell ref="T122:T123"/>
    <mergeCell ref="T124:T125"/>
    <mergeCell ref="T127:T128"/>
    <mergeCell ref="T130:T131"/>
    <mergeCell ref="T138:T139"/>
    <mergeCell ref="T146:T147"/>
    <mergeCell ref="T149:T150"/>
    <mergeCell ref="T151:T152"/>
    <mergeCell ref="T158:T159"/>
    <mergeCell ref="T160:T161"/>
    <mergeCell ref="U4:U6"/>
    <mergeCell ref="U7:U9"/>
    <mergeCell ref="U10:U12"/>
    <mergeCell ref="U13:U15"/>
    <mergeCell ref="U16:U18"/>
    <mergeCell ref="U19:U21"/>
    <mergeCell ref="U22:U24"/>
    <mergeCell ref="U25:U27"/>
    <mergeCell ref="U28:U29"/>
    <mergeCell ref="U30:U31"/>
    <mergeCell ref="U32:U35"/>
    <mergeCell ref="U36:U37"/>
    <mergeCell ref="U38:U41"/>
    <mergeCell ref="U42:U43"/>
    <mergeCell ref="U44:U45"/>
    <mergeCell ref="U46:U49"/>
    <mergeCell ref="U50:U53"/>
    <mergeCell ref="U54:U56"/>
    <mergeCell ref="U57:U58"/>
    <mergeCell ref="U59:U61"/>
    <mergeCell ref="U62:U63"/>
    <mergeCell ref="U65:U66"/>
    <mergeCell ref="U67:U68"/>
    <mergeCell ref="U74:U75"/>
    <mergeCell ref="U76:U77"/>
    <mergeCell ref="U106:U107"/>
    <mergeCell ref="U108:U109"/>
    <mergeCell ref="U110:U111"/>
    <mergeCell ref="U112:U113"/>
    <mergeCell ref="U114:U115"/>
    <mergeCell ref="U116:U117"/>
    <mergeCell ref="U119:U120"/>
    <mergeCell ref="U122:U123"/>
    <mergeCell ref="U124:U125"/>
    <mergeCell ref="U127:U128"/>
    <mergeCell ref="U130:U131"/>
    <mergeCell ref="U138:U139"/>
    <mergeCell ref="U146:U147"/>
    <mergeCell ref="U149:U150"/>
    <mergeCell ref="U151:U152"/>
    <mergeCell ref="U158:U159"/>
    <mergeCell ref="U160:U161"/>
    <mergeCell ref="V4:V6"/>
    <mergeCell ref="V7:V9"/>
    <mergeCell ref="V10:V12"/>
    <mergeCell ref="V13:V15"/>
    <mergeCell ref="V16:V18"/>
    <mergeCell ref="V19:V21"/>
    <mergeCell ref="V22:V24"/>
    <mergeCell ref="V25:V27"/>
    <mergeCell ref="V28:V29"/>
    <mergeCell ref="V30:V31"/>
    <mergeCell ref="V32:V35"/>
    <mergeCell ref="V36:V37"/>
    <mergeCell ref="V38:V41"/>
    <mergeCell ref="V42:V43"/>
    <mergeCell ref="V44:V45"/>
    <mergeCell ref="V46:V49"/>
    <mergeCell ref="V50:V53"/>
    <mergeCell ref="V54:V56"/>
    <mergeCell ref="V57:V58"/>
    <mergeCell ref="V59:V61"/>
    <mergeCell ref="V62:V63"/>
    <mergeCell ref="V65:V66"/>
    <mergeCell ref="V67:V68"/>
    <mergeCell ref="V74:V75"/>
    <mergeCell ref="V76:V77"/>
    <mergeCell ref="V106:V107"/>
    <mergeCell ref="V108:V109"/>
    <mergeCell ref="V110:V111"/>
    <mergeCell ref="V112:V113"/>
    <mergeCell ref="V114:V115"/>
    <mergeCell ref="V116:V117"/>
    <mergeCell ref="V119:V120"/>
    <mergeCell ref="V122:V123"/>
    <mergeCell ref="V124:V125"/>
    <mergeCell ref="V127:V128"/>
    <mergeCell ref="V130:V131"/>
    <mergeCell ref="V138:V139"/>
    <mergeCell ref="V146:V147"/>
    <mergeCell ref="V149:V150"/>
    <mergeCell ref="V151:V152"/>
    <mergeCell ref="V158:V159"/>
    <mergeCell ref="V160:V161"/>
    <mergeCell ref="W4:W6"/>
    <mergeCell ref="W7:W9"/>
    <mergeCell ref="W10:W12"/>
    <mergeCell ref="W13:W15"/>
    <mergeCell ref="W16:W18"/>
    <mergeCell ref="W19:W21"/>
    <mergeCell ref="W22:W24"/>
    <mergeCell ref="W25:W27"/>
    <mergeCell ref="W28:W29"/>
    <mergeCell ref="W30:W31"/>
    <mergeCell ref="W32:W35"/>
    <mergeCell ref="W36:W37"/>
    <mergeCell ref="W38:W41"/>
    <mergeCell ref="W42:W43"/>
    <mergeCell ref="W44:W45"/>
    <mergeCell ref="W46:W49"/>
    <mergeCell ref="W50:W53"/>
    <mergeCell ref="W54:W56"/>
    <mergeCell ref="W57:W58"/>
    <mergeCell ref="W59:W61"/>
    <mergeCell ref="W62:W63"/>
    <mergeCell ref="W65:W66"/>
    <mergeCell ref="W67:W68"/>
    <mergeCell ref="W74:W75"/>
    <mergeCell ref="W76:W77"/>
    <mergeCell ref="W106:W107"/>
    <mergeCell ref="W108:W109"/>
    <mergeCell ref="W110:W111"/>
    <mergeCell ref="W112:W113"/>
    <mergeCell ref="W114:W115"/>
    <mergeCell ref="W116:W117"/>
    <mergeCell ref="W119:W120"/>
    <mergeCell ref="W122:W123"/>
    <mergeCell ref="W124:W125"/>
    <mergeCell ref="W127:W128"/>
    <mergeCell ref="W130:W131"/>
    <mergeCell ref="W138:W139"/>
    <mergeCell ref="W146:W147"/>
    <mergeCell ref="W149:W150"/>
    <mergeCell ref="W151:W152"/>
    <mergeCell ref="W158:W159"/>
    <mergeCell ref="W160:W161"/>
    <mergeCell ref="X4:X6"/>
    <mergeCell ref="X7:X9"/>
    <mergeCell ref="X10:X12"/>
    <mergeCell ref="X13:X15"/>
    <mergeCell ref="X16:X18"/>
    <mergeCell ref="X19:X21"/>
    <mergeCell ref="X22:X24"/>
    <mergeCell ref="X25:X27"/>
    <mergeCell ref="X28:X29"/>
    <mergeCell ref="X30:X31"/>
    <mergeCell ref="X32:X35"/>
    <mergeCell ref="X36:X37"/>
    <mergeCell ref="X38:X41"/>
    <mergeCell ref="X42:X43"/>
    <mergeCell ref="X44:X45"/>
    <mergeCell ref="X46:X49"/>
    <mergeCell ref="X50:X53"/>
    <mergeCell ref="X54:X56"/>
    <mergeCell ref="X57:X58"/>
    <mergeCell ref="X59:X61"/>
    <mergeCell ref="X62:X63"/>
    <mergeCell ref="X65:X66"/>
    <mergeCell ref="X67:X68"/>
    <mergeCell ref="X74:X75"/>
    <mergeCell ref="X76:X77"/>
    <mergeCell ref="X106:X107"/>
    <mergeCell ref="X108:X109"/>
    <mergeCell ref="X110:X111"/>
    <mergeCell ref="X112:X113"/>
    <mergeCell ref="X114:X115"/>
    <mergeCell ref="X116:X117"/>
    <mergeCell ref="X119:X120"/>
    <mergeCell ref="X122:X123"/>
    <mergeCell ref="X124:X125"/>
    <mergeCell ref="X127:X128"/>
    <mergeCell ref="X130:X131"/>
    <mergeCell ref="X138:X139"/>
    <mergeCell ref="X146:X147"/>
    <mergeCell ref="X149:X150"/>
    <mergeCell ref="X151:X152"/>
    <mergeCell ref="X158:X159"/>
    <mergeCell ref="X160:X161"/>
  </mergeCells>
  <pageMargins left="0.472222222222222" right="0.393055555555556" top="0.629861111111111" bottom="0.472222222222222" header="0.236111111111111" footer="0.196527777777778"/>
  <pageSetup paperSize="9" scale="45" fitToHeight="0" orientation="landscape" horizontalDpi="600"/>
  <headerFooter>
    <oddFooter>&amp;C第 &amp;P 页，共 &amp;N 页</oddFooter>
  </headerFooter>
  <rowBreaks count="2" manualBreakCount="2">
    <brk id="31" max="23" man="1"/>
    <brk id="129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9"/>
  <sheetViews>
    <sheetView zoomScale="70" zoomScaleNormal="70" topLeftCell="A136" workbookViewId="0">
      <selection activeCell="G147" sqref="G147"/>
    </sheetView>
  </sheetViews>
  <sheetFormatPr defaultColWidth="8.75" defaultRowHeight="14.25"/>
  <cols>
    <col min="1" max="1" width="5.5" style="4" customWidth="1"/>
    <col min="2" max="2" width="17.8083333333333" style="5" customWidth="1"/>
    <col min="3" max="3" width="10.25" style="1" hidden="1" customWidth="1"/>
    <col min="4" max="4" width="5.83333333333333" style="1" hidden="1" customWidth="1"/>
    <col min="5" max="5" width="18.1083333333333" style="1" customWidth="1"/>
    <col min="6" max="6" width="10.1083333333333" style="1" customWidth="1"/>
    <col min="7" max="7" width="13.5" style="6" customWidth="1"/>
    <col min="8" max="8" width="13.1083333333333" style="7" customWidth="1"/>
    <col min="9" max="9" width="15" style="8" customWidth="1"/>
    <col min="10" max="10" width="16.4416666666667" style="1" customWidth="1"/>
    <col min="11" max="11" width="7.88333333333333" style="9" customWidth="1"/>
    <col min="12" max="12" width="17.6666666666667" style="1" customWidth="1"/>
    <col min="13" max="13" width="14.5" style="1" customWidth="1"/>
    <col min="14" max="14" width="13.725" style="1" customWidth="1"/>
    <col min="15" max="15" width="13.3916666666667" style="1" customWidth="1"/>
    <col min="16" max="16" width="10.3833333333333" style="9" customWidth="1"/>
    <col min="17" max="17" width="8.25" style="1" customWidth="1"/>
    <col min="18" max="18" width="14.3833333333333" style="1" customWidth="1"/>
    <col min="19" max="19" width="9.75" style="1" customWidth="1"/>
    <col min="20" max="20" width="10.8833333333333" style="1" customWidth="1"/>
    <col min="21" max="21" width="5.38333333333333" style="1" customWidth="1"/>
    <col min="22" max="22" width="7.38333333333333" style="1" customWidth="1"/>
    <col min="23" max="23" width="7" style="1" customWidth="1"/>
    <col min="24" max="24" width="26.75" style="1" customWidth="1"/>
    <col min="25" max="25" width="21.3833333333333" style="1" customWidth="1"/>
    <col min="26" max="16384" width="8.75" style="1"/>
  </cols>
  <sheetData>
    <row r="1" s="1" customFormat="1" ht="45.95" customHeight="1" spans="1:24">
      <c r="A1" s="10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="1" customFormat="1" ht="33" customHeight="1" spans="1:24">
      <c r="A2" s="12"/>
      <c r="B2" s="13"/>
      <c r="C2" s="13"/>
      <c r="D2" s="13"/>
      <c r="E2" s="13"/>
      <c r="F2" s="13"/>
      <c r="G2" s="13"/>
      <c r="H2" s="13"/>
      <c r="I2" s="13"/>
      <c r="J2" s="13"/>
      <c r="K2" s="40"/>
      <c r="L2" s="13"/>
      <c r="M2" s="13"/>
      <c r="N2" s="13"/>
      <c r="O2" s="13"/>
      <c r="P2" s="40"/>
      <c r="Q2" s="13"/>
      <c r="R2" s="13"/>
      <c r="S2" s="13"/>
      <c r="T2" s="13"/>
      <c r="U2" s="13"/>
      <c r="V2" s="13"/>
      <c r="W2" s="13"/>
      <c r="X2" s="70"/>
    </row>
    <row r="3" s="2" customFormat="1" ht="66" customHeight="1" spans="1:25">
      <c r="A3" s="14" t="s">
        <v>2</v>
      </c>
      <c r="B3" s="15" t="s">
        <v>70</v>
      </c>
      <c r="C3" s="16" t="s">
        <v>824</v>
      </c>
      <c r="D3" s="16" t="s">
        <v>825</v>
      </c>
      <c r="E3" s="15" t="s">
        <v>71</v>
      </c>
      <c r="F3" s="15" t="s">
        <v>72</v>
      </c>
      <c r="G3" s="17" t="s">
        <v>826</v>
      </c>
      <c r="H3" s="18" t="s">
        <v>74</v>
      </c>
      <c r="I3" s="15" t="s">
        <v>75</v>
      </c>
      <c r="J3" s="15" t="s">
        <v>76</v>
      </c>
      <c r="K3" s="15" t="s">
        <v>77</v>
      </c>
      <c r="L3" s="15" t="s">
        <v>22</v>
      </c>
      <c r="M3" s="15" t="s">
        <v>78</v>
      </c>
      <c r="N3" s="15" t="s">
        <v>23</v>
      </c>
      <c r="O3" s="41" t="s">
        <v>79</v>
      </c>
      <c r="P3" s="15" t="s">
        <v>80</v>
      </c>
      <c r="Q3" s="15" t="s">
        <v>81</v>
      </c>
      <c r="R3" s="15" t="s">
        <v>82</v>
      </c>
      <c r="S3" s="15" t="s">
        <v>83</v>
      </c>
      <c r="T3" s="15" t="s">
        <v>84</v>
      </c>
      <c r="U3" s="15" t="s">
        <v>85</v>
      </c>
      <c r="V3" s="15" t="s">
        <v>86</v>
      </c>
      <c r="W3" s="15" t="s">
        <v>827</v>
      </c>
      <c r="X3" s="15" t="s">
        <v>27</v>
      </c>
      <c r="Y3" s="82" t="s">
        <v>973</v>
      </c>
    </row>
    <row r="4" s="3" customFormat="1" ht="20" customHeight="1" spans="1:25">
      <c r="A4" s="19">
        <f>MAX($A$3:A3)+1</f>
        <v>1</v>
      </c>
      <c r="B4" s="20" t="s">
        <v>90</v>
      </c>
      <c r="C4" s="21" t="s">
        <v>828</v>
      </c>
      <c r="D4" s="21">
        <v>1</v>
      </c>
      <c r="E4" s="19" t="s">
        <v>91</v>
      </c>
      <c r="F4" s="19">
        <v>6</v>
      </c>
      <c r="G4" s="22">
        <v>204</v>
      </c>
      <c r="H4" s="22">
        <v>183</v>
      </c>
      <c r="I4" s="42" t="s">
        <v>92</v>
      </c>
      <c r="J4" s="43">
        <v>44902</v>
      </c>
      <c r="K4" s="19" t="s">
        <v>93</v>
      </c>
      <c r="L4" s="19" t="s">
        <v>94</v>
      </c>
      <c r="M4" s="44">
        <v>204</v>
      </c>
      <c r="N4" s="45">
        <v>44824</v>
      </c>
      <c r="O4" s="46">
        <v>61</v>
      </c>
      <c r="P4" s="47" t="s">
        <v>95</v>
      </c>
      <c r="Q4" s="36" t="s">
        <v>96</v>
      </c>
      <c r="R4" s="71">
        <v>44687</v>
      </c>
      <c r="S4" s="31" t="s">
        <v>97</v>
      </c>
      <c r="T4" s="43">
        <v>44665</v>
      </c>
      <c r="U4" s="19" t="s">
        <v>98</v>
      </c>
      <c r="V4" s="19" t="s">
        <v>99</v>
      </c>
      <c r="W4" s="19">
        <v>1</v>
      </c>
      <c r="X4" s="19"/>
      <c r="Y4" s="83"/>
    </row>
    <row r="5" s="3" customFormat="1" ht="20" customHeight="1" spans="1:25">
      <c r="A5" s="23"/>
      <c r="B5" s="24"/>
      <c r="C5" s="25"/>
      <c r="D5" s="25"/>
      <c r="E5" s="23"/>
      <c r="F5" s="23"/>
      <c r="G5" s="26"/>
      <c r="H5" s="26"/>
      <c r="I5" s="48"/>
      <c r="J5" s="49"/>
      <c r="K5" s="23"/>
      <c r="L5" s="23"/>
      <c r="M5" s="50"/>
      <c r="N5" s="32"/>
      <c r="O5" s="46">
        <v>61</v>
      </c>
      <c r="P5" s="47" t="s">
        <v>101</v>
      </c>
      <c r="Q5" s="36" t="s">
        <v>102</v>
      </c>
      <c r="R5" s="71">
        <v>44687</v>
      </c>
      <c r="S5" s="32"/>
      <c r="T5" s="23"/>
      <c r="U5" s="23"/>
      <c r="V5" s="23"/>
      <c r="W5" s="23"/>
      <c r="X5" s="23"/>
      <c r="Y5" s="84"/>
    </row>
    <row r="6" s="3" customFormat="1" ht="15" customHeight="1" spans="1:25">
      <c r="A6" s="27"/>
      <c r="B6" s="28"/>
      <c r="C6" s="29"/>
      <c r="D6" s="29"/>
      <c r="E6" s="27"/>
      <c r="F6" s="27"/>
      <c r="G6" s="30"/>
      <c r="H6" s="30"/>
      <c r="I6" s="51"/>
      <c r="J6" s="52"/>
      <c r="K6" s="27"/>
      <c r="L6" s="27"/>
      <c r="M6" s="53"/>
      <c r="N6" s="33"/>
      <c r="O6" s="46">
        <v>61</v>
      </c>
      <c r="P6" s="47" t="s">
        <v>103</v>
      </c>
      <c r="Q6" s="36" t="s">
        <v>102</v>
      </c>
      <c r="R6" s="71">
        <v>44979</v>
      </c>
      <c r="S6" s="33"/>
      <c r="T6" s="27"/>
      <c r="U6" s="27"/>
      <c r="V6" s="27"/>
      <c r="W6" s="27"/>
      <c r="X6" s="27"/>
      <c r="Y6" s="85"/>
    </row>
    <row r="7" s="3" customFormat="1" ht="25" customHeight="1" spans="1:25">
      <c r="A7" s="19">
        <f>MAX($A$3:A6)+1</f>
        <v>2</v>
      </c>
      <c r="B7" s="20" t="s">
        <v>104</v>
      </c>
      <c r="C7" s="21" t="s">
        <v>828</v>
      </c>
      <c r="D7" s="21">
        <v>2</v>
      </c>
      <c r="E7" s="19" t="s">
        <v>105</v>
      </c>
      <c r="F7" s="19">
        <v>5</v>
      </c>
      <c r="G7" s="22">
        <v>442</v>
      </c>
      <c r="H7" s="22">
        <v>396</v>
      </c>
      <c r="I7" s="42" t="s">
        <v>106</v>
      </c>
      <c r="J7" s="43">
        <v>44902</v>
      </c>
      <c r="K7" s="19" t="s">
        <v>107</v>
      </c>
      <c r="L7" s="19" t="s">
        <v>108</v>
      </c>
      <c r="M7" s="44">
        <v>442</v>
      </c>
      <c r="N7" s="45">
        <v>44855</v>
      </c>
      <c r="O7" s="46">
        <v>132</v>
      </c>
      <c r="P7" s="54" t="s">
        <v>109</v>
      </c>
      <c r="Q7" s="36" t="s">
        <v>96</v>
      </c>
      <c r="R7" s="72">
        <v>44687</v>
      </c>
      <c r="S7" s="31" t="s">
        <v>110</v>
      </c>
      <c r="T7" s="43">
        <v>44665</v>
      </c>
      <c r="U7" s="19" t="s">
        <v>98</v>
      </c>
      <c r="V7" s="19" t="s">
        <v>99</v>
      </c>
      <c r="W7" s="19">
        <v>35</v>
      </c>
      <c r="X7" s="19"/>
      <c r="Y7" s="19"/>
    </row>
    <row r="8" s="3" customFormat="1" ht="25" customHeight="1" spans="1:25">
      <c r="A8" s="23"/>
      <c r="B8" s="24"/>
      <c r="C8" s="25"/>
      <c r="D8" s="25"/>
      <c r="E8" s="23"/>
      <c r="F8" s="23"/>
      <c r="G8" s="26"/>
      <c r="H8" s="26"/>
      <c r="I8" s="48"/>
      <c r="J8" s="23"/>
      <c r="K8" s="23"/>
      <c r="L8" s="23"/>
      <c r="M8" s="50"/>
      <c r="N8" s="32"/>
      <c r="O8" s="46">
        <v>132</v>
      </c>
      <c r="P8" s="54" t="s">
        <v>111</v>
      </c>
      <c r="Q8" s="36" t="s">
        <v>102</v>
      </c>
      <c r="R8" s="72">
        <v>44692</v>
      </c>
      <c r="S8" s="32"/>
      <c r="T8" s="23"/>
      <c r="U8" s="23"/>
      <c r="V8" s="23"/>
      <c r="W8" s="23"/>
      <c r="X8" s="23"/>
      <c r="Y8" s="23"/>
    </row>
    <row r="9" s="3" customFormat="1" ht="25" customHeight="1" spans="1:25">
      <c r="A9" s="27"/>
      <c r="B9" s="28"/>
      <c r="C9" s="29"/>
      <c r="D9" s="29"/>
      <c r="E9" s="27"/>
      <c r="F9" s="27"/>
      <c r="G9" s="30"/>
      <c r="H9" s="30"/>
      <c r="I9" s="51"/>
      <c r="J9" s="27"/>
      <c r="K9" s="27"/>
      <c r="L9" s="27"/>
      <c r="M9" s="53"/>
      <c r="N9" s="33"/>
      <c r="O9" s="46">
        <v>132</v>
      </c>
      <c r="P9" s="54" t="s">
        <v>112</v>
      </c>
      <c r="Q9" s="36" t="s">
        <v>102</v>
      </c>
      <c r="R9" s="72">
        <v>44860</v>
      </c>
      <c r="S9" s="33"/>
      <c r="T9" s="27"/>
      <c r="U9" s="27"/>
      <c r="V9" s="27"/>
      <c r="W9" s="27"/>
      <c r="X9" s="27"/>
      <c r="Y9" s="27"/>
    </row>
    <row r="10" s="3" customFormat="1" ht="21" customHeight="1" spans="1:25">
      <c r="A10" s="19">
        <f>MAX($A$3:A9)+1</f>
        <v>3</v>
      </c>
      <c r="B10" s="20" t="s">
        <v>113</v>
      </c>
      <c r="C10" s="21" t="s">
        <v>828</v>
      </c>
      <c r="D10" s="21">
        <v>3</v>
      </c>
      <c r="E10" s="31" t="s">
        <v>829</v>
      </c>
      <c r="F10" s="19">
        <v>9</v>
      </c>
      <c r="G10" s="22">
        <v>232.7</v>
      </c>
      <c r="H10" s="22">
        <v>210</v>
      </c>
      <c r="I10" s="42" t="s">
        <v>115</v>
      </c>
      <c r="J10" s="43">
        <v>44902</v>
      </c>
      <c r="K10" s="19" t="s">
        <v>116</v>
      </c>
      <c r="L10" s="19" t="s">
        <v>117</v>
      </c>
      <c r="M10" s="44">
        <v>232.7</v>
      </c>
      <c r="N10" s="31" t="s">
        <v>118</v>
      </c>
      <c r="O10" s="55">
        <v>70</v>
      </c>
      <c r="P10" s="47" t="s">
        <v>119</v>
      </c>
      <c r="Q10" s="36" t="s">
        <v>96</v>
      </c>
      <c r="R10" s="71">
        <v>44687</v>
      </c>
      <c r="S10" s="31" t="s">
        <v>120</v>
      </c>
      <c r="T10" s="43">
        <v>44665</v>
      </c>
      <c r="U10" s="19" t="s">
        <v>98</v>
      </c>
      <c r="V10" s="19" t="s">
        <v>99</v>
      </c>
      <c r="W10" s="19">
        <v>91</v>
      </c>
      <c r="X10" s="19"/>
      <c r="Y10" s="83"/>
    </row>
    <row r="11" s="3" customFormat="1" ht="20" customHeight="1" spans="1:25">
      <c r="A11" s="23"/>
      <c r="B11" s="24"/>
      <c r="C11" s="25"/>
      <c r="D11" s="25"/>
      <c r="E11" s="32"/>
      <c r="F11" s="23"/>
      <c r="G11" s="26"/>
      <c r="H11" s="26"/>
      <c r="I11" s="48"/>
      <c r="J11" s="23"/>
      <c r="K11" s="23"/>
      <c r="L11" s="23"/>
      <c r="M11" s="50"/>
      <c r="N11" s="32"/>
      <c r="O11" s="55">
        <v>70</v>
      </c>
      <c r="P11" s="47" t="s">
        <v>121</v>
      </c>
      <c r="Q11" s="36" t="s">
        <v>102</v>
      </c>
      <c r="R11" s="71">
        <v>44693</v>
      </c>
      <c r="S11" s="32"/>
      <c r="T11" s="23"/>
      <c r="U11" s="23"/>
      <c r="V11" s="23"/>
      <c r="W11" s="23"/>
      <c r="X11" s="23"/>
      <c r="Y11" s="84"/>
    </row>
    <row r="12" s="3" customFormat="1" ht="21" customHeight="1" spans="1:25">
      <c r="A12" s="27"/>
      <c r="B12" s="28"/>
      <c r="C12" s="29"/>
      <c r="D12" s="29"/>
      <c r="E12" s="33"/>
      <c r="F12" s="27"/>
      <c r="G12" s="30"/>
      <c r="H12" s="30"/>
      <c r="I12" s="51"/>
      <c r="J12" s="27"/>
      <c r="K12" s="27"/>
      <c r="L12" s="27"/>
      <c r="M12" s="53"/>
      <c r="N12" s="33"/>
      <c r="O12" s="55">
        <v>70</v>
      </c>
      <c r="P12" s="47" t="s">
        <v>122</v>
      </c>
      <c r="Q12" s="36" t="s">
        <v>102</v>
      </c>
      <c r="R12" s="71">
        <v>45009</v>
      </c>
      <c r="S12" s="33"/>
      <c r="T12" s="27"/>
      <c r="U12" s="27"/>
      <c r="V12" s="27"/>
      <c r="W12" s="27"/>
      <c r="X12" s="27"/>
      <c r="Y12" s="85"/>
    </row>
    <row r="13" s="3" customFormat="1" ht="22" customHeight="1" spans="1:25">
      <c r="A13" s="19">
        <f>MAX($A$3:A12)+1</f>
        <v>4</v>
      </c>
      <c r="B13" s="20" t="s">
        <v>123</v>
      </c>
      <c r="C13" s="21" t="s">
        <v>828</v>
      </c>
      <c r="D13" s="21">
        <v>4</v>
      </c>
      <c r="E13" s="31" t="s">
        <v>831</v>
      </c>
      <c r="F13" s="19">
        <v>27</v>
      </c>
      <c r="G13" s="22">
        <v>279</v>
      </c>
      <c r="H13" s="22">
        <v>251</v>
      </c>
      <c r="I13" s="56" t="s">
        <v>125</v>
      </c>
      <c r="J13" s="43">
        <v>44902</v>
      </c>
      <c r="K13" s="57" t="s">
        <v>126</v>
      </c>
      <c r="L13" s="57" t="s">
        <v>127</v>
      </c>
      <c r="M13" s="44">
        <v>279</v>
      </c>
      <c r="N13" s="45">
        <v>44861</v>
      </c>
      <c r="O13" s="55">
        <v>84</v>
      </c>
      <c r="P13" s="58" t="s">
        <v>128</v>
      </c>
      <c r="Q13" s="36" t="s">
        <v>96</v>
      </c>
      <c r="R13" s="72">
        <v>44687</v>
      </c>
      <c r="S13" s="45" t="s">
        <v>129</v>
      </c>
      <c r="T13" s="43">
        <v>44665</v>
      </c>
      <c r="U13" s="19" t="s">
        <v>98</v>
      </c>
      <c r="V13" s="19" t="s">
        <v>99</v>
      </c>
      <c r="W13" s="19">
        <v>127</v>
      </c>
      <c r="X13" s="19"/>
      <c r="Y13" s="83"/>
    </row>
    <row r="14" s="3" customFormat="1" ht="25" customHeight="1" spans="1:25">
      <c r="A14" s="23"/>
      <c r="B14" s="24"/>
      <c r="C14" s="25"/>
      <c r="D14" s="25"/>
      <c r="E14" s="32"/>
      <c r="F14" s="23"/>
      <c r="G14" s="26"/>
      <c r="H14" s="26"/>
      <c r="I14" s="59"/>
      <c r="J14" s="60"/>
      <c r="K14" s="60"/>
      <c r="L14" s="60"/>
      <c r="M14" s="50"/>
      <c r="N14" s="32"/>
      <c r="O14" s="55">
        <v>84</v>
      </c>
      <c r="P14" s="58" t="s">
        <v>130</v>
      </c>
      <c r="Q14" s="36" t="s">
        <v>102</v>
      </c>
      <c r="R14" s="72">
        <v>44692</v>
      </c>
      <c r="S14" s="32"/>
      <c r="T14" s="23"/>
      <c r="U14" s="23"/>
      <c r="V14" s="23"/>
      <c r="W14" s="23"/>
      <c r="X14" s="23"/>
      <c r="Y14" s="84"/>
    </row>
    <row r="15" s="3" customFormat="1" ht="29" customHeight="1" spans="1:25">
      <c r="A15" s="27"/>
      <c r="B15" s="28"/>
      <c r="C15" s="29"/>
      <c r="D15" s="29"/>
      <c r="E15" s="33"/>
      <c r="F15" s="27"/>
      <c r="G15" s="30"/>
      <c r="H15" s="30"/>
      <c r="I15" s="61"/>
      <c r="J15" s="62"/>
      <c r="K15" s="62"/>
      <c r="L15" s="62"/>
      <c r="M15" s="53"/>
      <c r="N15" s="33"/>
      <c r="O15" s="55">
        <v>83</v>
      </c>
      <c r="P15" s="58" t="s">
        <v>131</v>
      </c>
      <c r="Q15" s="36" t="s">
        <v>102</v>
      </c>
      <c r="R15" s="72">
        <v>44860</v>
      </c>
      <c r="S15" s="33"/>
      <c r="T15" s="27"/>
      <c r="U15" s="27"/>
      <c r="V15" s="27"/>
      <c r="W15" s="27"/>
      <c r="X15" s="27"/>
      <c r="Y15" s="85"/>
    </row>
    <row r="16" s="3" customFormat="1" ht="22" customHeight="1" spans="1:25">
      <c r="A16" s="19">
        <f>MAX($A$3:A15)+1</f>
        <v>5</v>
      </c>
      <c r="B16" s="20" t="s">
        <v>132</v>
      </c>
      <c r="C16" s="21" t="s">
        <v>828</v>
      </c>
      <c r="D16" s="21">
        <v>5</v>
      </c>
      <c r="E16" s="19" t="s">
        <v>133</v>
      </c>
      <c r="F16" s="19">
        <v>2</v>
      </c>
      <c r="G16" s="22">
        <v>89</v>
      </c>
      <c r="H16" s="22">
        <v>79</v>
      </c>
      <c r="I16" s="42" t="s">
        <v>134</v>
      </c>
      <c r="J16" s="43">
        <v>44902</v>
      </c>
      <c r="K16" s="19" t="s">
        <v>135</v>
      </c>
      <c r="L16" s="19" t="s">
        <v>136</v>
      </c>
      <c r="M16" s="44">
        <v>89</v>
      </c>
      <c r="N16" s="45">
        <v>44855</v>
      </c>
      <c r="O16" s="55">
        <v>27</v>
      </c>
      <c r="P16" s="47" t="s">
        <v>137</v>
      </c>
      <c r="Q16" s="36" t="s">
        <v>96</v>
      </c>
      <c r="R16" s="72">
        <v>44687</v>
      </c>
      <c r="S16" s="45" t="s">
        <v>138</v>
      </c>
      <c r="T16" s="43">
        <v>44665</v>
      </c>
      <c r="U16" s="43" t="s">
        <v>98</v>
      </c>
      <c r="V16" s="43" t="s">
        <v>99</v>
      </c>
      <c r="W16" s="73">
        <v>169</v>
      </c>
      <c r="X16" s="74"/>
      <c r="Y16" s="36"/>
    </row>
    <row r="17" s="3" customFormat="1" ht="21" customHeight="1" spans="1:25">
      <c r="A17" s="23"/>
      <c r="B17" s="24"/>
      <c r="C17" s="25"/>
      <c r="D17" s="25"/>
      <c r="E17" s="23"/>
      <c r="F17" s="23"/>
      <c r="G17" s="26"/>
      <c r="H17" s="26"/>
      <c r="I17" s="48"/>
      <c r="J17" s="23"/>
      <c r="K17" s="23"/>
      <c r="L17" s="23"/>
      <c r="M17" s="50"/>
      <c r="N17" s="32"/>
      <c r="O17" s="55">
        <v>27</v>
      </c>
      <c r="P17" s="47" t="s">
        <v>139</v>
      </c>
      <c r="Q17" s="36" t="s">
        <v>102</v>
      </c>
      <c r="R17" s="72">
        <v>44692</v>
      </c>
      <c r="S17" s="32"/>
      <c r="T17" s="23"/>
      <c r="U17" s="23"/>
      <c r="V17" s="23"/>
      <c r="W17" s="73"/>
      <c r="X17" s="75"/>
      <c r="Y17" s="36"/>
    </row>
    <row r="18" s="3" customFormat="1" ht="18" customHeight="1" spans="1:25">
      <c r="A18" s="27"/>
      <c r="B18" s="28"/>
      <c r="C18" s="29"/>
      <c r="D18" s="29"/>
      <c r="E18" s="27"/>
      <c r="F18" s="27"/>
      <c r="G18" s="30"/>
      <c r="H18" s="30"/>
      <c r="I18" s="51"/>
      <c r="J18" s="27"/>
      <c r="K18" s="27"/>
      <c r="L18" s="27"/>
      <c r="M18" s="53"/>
      <c r="N18" s="33"/>
      <c r="O18" s="55">
        <v>25</v>
      </c>
      <c r="P18" s="47" t="s">
        <v>140</v>
      </c>
      <c r="Q18" s="36" t="s">
        <v>102</v>
      </c>
      <c r="R18" s="72">
        <v>45044</v>
      </c>
      <c r="S18" s="33"/>
      <c r="T18" s="27"/>
      <c r="U18" s="27"/>
      <c r="V18" s="27"/>
      <c r="W18" s="73"/>
      <c r="X18" s="76"/>
      <c r="Y18" s="36"/>
    </row>
    <row r="19" s="3" customFormat="1" ht="23" customHeight="1" spans="1:25">
      <c r="A19" s="19">
        <f>MAX($A$3:A18)+1</f>
        <v>6</v>
      </c>
      <c r="B19" s="20" t="s">
        <v>141</v>
      </c>
      <c r="C19" s="21" t="s">
        <v>828</v>
      </c>
      <c r="D19" s="21">
        <v>6</v>
      </c>
      <c r="E19" s="19" t="s">
        <v>142</v>
      </c>
      <c r="F19" s="19">
        <v>3</v>
      </c>
      <c r="G19" s="22">
        <v>192</v>
      </c>
      <c r="H19" s="22">
        <v>174</v>
      </c>
      <c r="I19" s="42" t="s">
        <v>143</v>
      </c>
      <c r="J19" s="43">
        <v>44902</v>
      </c>
      <c r="K19" s="19" t="s">
        <v>144</v>
      </c>
      <c r="L19" s="19" t="s">
        <v>145</v>
      </c>
      <c r="M19" s="44">
        <v>192</v>
      </c>
      <c r="N19" s="45">
        <v>44872</v>
      </c>
      <c r="O19" s="55">
        <v>58</v>
      </c>
      <c r="P19" s="58" t="s">
        <v>146</v>
      </c>
      <c r="Q19" s="36" t="s">
        <v>96</v>
      </c>
      <c r="R19" s="72">
        <v>44687</v>
      </c>
      <c r="S19" s="31" t="s">
        <v>147</v>
      </c>
      <c r="T19" s="43">
        <v>44665</v>
      </c>
      <c r="U19" s="19" t="s">
        <v>98</v>
      </c>
      <c r="V19" s="19" t="s">
        <v>99</v>
      </c>
      <c r="W19" s="19">
        <v>179</v>
      </c>
      <c r="X19" s="19"/>
      <c r="Y19" s="36"/>
    </row>
    <row r="20" s="3" customFormat="1" ht="23" customHeight="1" spans="1:25">
      <c r="A20" s="23"/>
      <c r="B20" s="24"/>
      <c r="C20" s="25"/>
      <c r="D20" s="25"/>
      <c r="E20" s="23"/>
      <c r="F20" s="23"/>
      <c r="G20" s="26"/>
      <c r="H20" s="26"/>
      <c r="I20" s="48"/>
      <c r="J20" s="23"/>
      <c r="K20" s="23"/>
      <c r="L20" s="23"/>
      <c r="M20" s="50"/>
      <c r="N20" s="32"/>
      <c r="O20" s="55">
        <v>58</v>
      </c>
      <c r="P20" s="58" t="s">
        <v>148</v>
      </c>
      <c r="Q20" s="36" t="s">
        <v>102</v>
      </c>
      <c r="R20" s="72">
        <v>44692</v>
      </c>
      <c r="S20" s="32"/>
      <c r="T20" s="23"/>
      <c r="U20" s="23"/>
      <c r="V20" s="23"/>
      <c r="W20" s="23"/>
      <c r="X20" s="23"/>
      <c r="Y20" s="36"/>
    </row>
    <row r="21" s="3" customFormat="1" ht="21" customHeight="1" spans="1:25">
      <c r="A21" s="27"/>
      <c r="B21" s="28"/>
      <c r="C21" s="29"/>
      <c r="D21" s="29"/>
      <c r="E21" s="27"/>
      <c r="F21" s="27"/>
      <c r="G21" s="30"/>
      <c r="H21" s="30"/>
      <c r="I21" s="51"/>
      <c r="J21" s="27"/>
      <c r="K21" s="27"/>
      <c r="L21" s="27"/>
      <c r="M21" s="53"/>
      <c r="N21" s="33"/>
      <c r="O21" s="55">
        <v>58</v>
      </c>
      <c r="P21" s="58" t="s">
        <v>149</v>
      </c>
      <c r="Q21" s="36" t="s">
        <v>102</v>
      </c>
      <c r="R21" s="72">
        <v>44831</v>
      </c>
      <c r="S21" s="33"/>
      <c r="T21" s="27"/>
      <c r="U21" s="27"/>
      <c r="V21" s="27"/>
      <c r="W21" s="27"/>
      <c r="X21" s="27"/>
      <c r="Y21" s="36"/>
    </row>
    <row r="22" s="3" customFormat="1" ht="25" customHeight="1" spans="1:25">
      <c r="A22" s="19">
        <f>MAX($A$3:A21)+1</f>
        <v>7</v>
      </c>
      <c r="B22" s="20" t="s">
        <v>150</v>
      </c>
      <c r="C22" s="21" t="s">
        <v>828</v>
      </c>
      <c r="D22" s="21">
        <v>7</v>
      </c>
      <c r="E22" s="19" t="s">
        <v>151</v>
      </c>
      <c r="F22" s="19">
        <v>10</v>
      </c>
      <c r="G22" s="22">
        <v>730</v>
      </c>
      <c r="H22" s="22">
        <v>590</v>
      </c>
      <c r="I22" s="42" t="s">
        <v>152</v>
      </c>
      <c r="J22" s="43">
        <v>44902</v>
      </c>
      <c r="K22" s="19" t="s">
        <v>153</v>
      </c>
      <c r="L22" s="19" t="s">
        <v>154</v>
      </c>
      <c r="M22" s="44">
        <v>730</v>
      </c>
      <c r="N22" s="44" t="s">
        <v>155</v>
      </c>
      <c r="O22" s="55">
        <v>220</v>
      </c>
      <c r="P22" s="58" t="s">
        <v>156</v>
      </c>
      <c r="Q22" s="36" t="s">
        <v>96</v>
      </c>
      <c r="R22" s="72">
        <v>44687</v>
      </c>
      <c r="S22" s="31" t="s">
        <v>157</v>
      </c>
      <c r="T22" s="43">
        <v>44665</v>
      </c>
      <c r="U22" s="19" t="s">
        <v>98</v>
      </c>
      <c r="V22" s="19" t="s">
        <v>99</v>
      </c>
      <c r="W22" s="19">
        <v>210</v>
      </c>
      <c r="X22" s="19" t="s">
        <v>974</v>
      </c>
      <c r="Y22" s="83"/>
    </row>
    <row r="23" s="3" customFormat="1" ht="24" customHeight="1" spans="1:25">
      <c r="A23" s="23"/>
      <c r="B23" s="24"/>
      <c r="C23" s="25"/>
      <c r="D23" s="25"/>
      <c r="E23" s="23"/>
      <c r="F23" s="23"/>
      <c r="G23" s="26"/>
      <c r="H23" s="26"/>
      <c r="I23" s="48"/>
      <c r="J23" s="23"/>
      <c r="K23" s="23"/>
      <c r="L23" s="23"/>
      <c r="M23" s="50"/>
      <c r="N23" s="50"/>
      <c r="O23" s="55">
        <v>220</v>
      </c>
      <c r="P23" s="58" t="s">
        <v>159</v>
      </c>
      <c r="Q23" s="36" t="s">
        <v>102</v>
      </c>
      <c r="R23" s="72">
        <v>44692</v>
      </c>
      <c r="S23" s="32"/>
      <c r="T23" s="23"/>
      <c r="U23" s="23"/>
      <c r="V23" s="23"/>
      <c r="W23" s="23"/>
      <c r="X23" s="23"/>
      <c r="Y23" s="84"/>
    </row>
    <row r="24" s="3" customFormat="1" ht="22" customHeight="1" spans="1:25">
      <c r="A24" s="27"/>
      <c r="B24" s="28"/>
      <c r="C24" s="29"/>
      <c r="D24" s="29"/>
      <c r="E24" s="27"/>
      <c r="F24" s="27"/>
      <c r="G24" s="30"/>
      <c r="H24" s="30"/>
      <c r="I24" s="51"/>
      <c r="J24" s="27"/>
      <c r="K24" s="27"/>
      <c r="L24" s="27"/>
      <c r="M24" s="53"/>
      <c r="N24" s="53"/>
      <c r="O24" s="55">
        <v>150</v>
      </c>
      <c r="P24" s="58" t="s">
        <v>161</v>
      </c>
      <c r="Q24" s="36" t="s">
        <v>102</v>
      </c>
      <c r="R24" s="72">
        <v>44860</v>
      </c>
      <c r="S24" s="33"/>
      <c r="T24" s="27"/>
      <c r="U24" s="27"/>
      <c r="V24" s="27"/>
      <c r="W24" s="27"/>
      <c r="X24" s="27"/>
      <c r="Y24" s="85"/>
    </row>
    <row r="25" s="3" customFormat="1" ht="35" customHeight="1" spans="1:25">
      <c r="A25" s="19">
        <f>MAX($A$3:A24)+1</f>
        <v>8</v>
      </c>
      <c r="B25" s="20" t="s">
        <v>211</v>
      </c>
      <c r="C25" s="21" t="s">
        <v>828</v>
      </c>
      <c r="D25" s="21">
        <v>13</v>
      </c>
      <c r="E25" s="19"/>
      <c r="F25" s="19">
        <v>1</v>
      </c>
      <c r="G25" s="22">
        <v>875</v>
      </c>
      <c r="H25" s="22">
        <v>524</v>
      </c>
      <c r="I25" s="42" t="s">
        <v>204</v>
      </c>
      <c r="J25" s="43">
        <v>44902</v>
      </c>
      <c r="K25" s="19" t="s">
        <v>212</v>
      </c>
      <c r="L25" s="19" t="s">
        <v>213</v>
      </c>
      <c r="M25" s="44">
        <v>525</v>
      </c>
      <c r="N25" s="45">
        <v>44867</v>
      </c>
      <c r="O25" s="63">
        <v>262</v>
      </c>
      <c r="P25" s="58" t="s">
        <v>209</v>
      </c>
      <c r="Q25" s="36" t="s">
        <v>102</v>
      </c>
      <c r="R25" s="72">
        <v>44756</v>
      </c>
      <c r="S25" s="31" t="s">
        <v>216</v>
      </c>
      <c r="T25" s="43">
        <v>44742</v>
      </c>
      <c r="U25" s="19" t="s">
        <v>98</v>
      </c>
      <c r="V25" s="19" t="s">
        <v>99</v>
      </c>
      <c r="W25" s="19">
        <v>305</v>
      </c>
      <c r="X25" s="19"/>
      <c r="Y25" s="86"/>
    </row>
    <row r="26" s="3" customFormat="1" ht="34" customHeight="1" spans="1:25">
      <c r="A26" s="27"/>
      <c r="B26" s="28"/>
      <c r="C26" s="29"/>
      <c r="D26" s="29"/>
      <c r="E26" s="27"/>
      <c r="F26" s="27"/>
      <c r="G26" s="30"/>
      <c r="H26" s="30"/>
      <c r="I26" s="51"/>
      <c r="J26" s="52"/>
      <c r="K26" s="27"/>
      <c r="L26" s="27"/>
      <c r="M26" s="53"/>
      <c r="N26" s="64"/>
      <c r="O26" s="63">
        <v>262</v>
      </c>
      <c r="P26" s="58" t="s">
        <v>217</v>
      </c>
      <c r="Q26" s="36" t="s">
        <v>102</v>
      </c>
      <c r="R26" s="72">
        <v>44831</v>
      </c>
      <c r="S26" s="33"/>
      <c r="T26" s="52"/>
      <c r="U26" s="27"/>
      <c r="V26" s="27"/>
      <c r="W26" s="27"/>
      <c r="X26" s="27"/>
      <c r="Y26" s="87"/>
    </row>
    <row r="27" s="3" customFormat="1" ht="26" customHeight="1" spans="1:25">
      <c r="A27" s="19">
        <f>MAX($A$3:A26)+1</f>
        <v>9</v>
      </c>
      <c r="B27" s="20" t="s">
        <v>218</v>
      </c>
      <c r="C27" s="19" t="s">
        <v>828</v>
      </c>
      <c r="D27" s="19">
        <v>14</v>
      </c>
      <c r="E27" s="19"/>
      <c r="F27" s="19">
        <v>1</v>
      </c>
      <c r="G27" s="34">
        <v>1000</v>
      </c>
      <c r="H27" s="22">
        <v>600</v>
      </c>
      <c r="I27" s="42" t="s">
        <v>219</v>
      </c>
      <c r="J27" s="43">
        <v>44902</v>
      </c>
      <c r="K27" s="19" t="s">
        <v>220</v>
      </c>
      <c r="L27" s="19" t="s">
        <v>836</v>
      </c>
      <c r="M27" s="44">
        <v>600</v>
      </c>
      <c r="N27" s="31" t="s">
        <v>837</v>
      </c>
      <c r="O27" s="63">
        <v>300</v>
      </c>
      <c r="P27" s="58" t="s">
        <v>223</v>
      </c>
      <c r="Q27" s="36" t="s">
        <v>96</v>
      </c>
      <c r="R27" s="72">
        <v>44757</v>
      </c>
      <c r="S27" s="31" t="s">
        <v>224</v>
      </c>
      <c r="T27" s="43">
        <v>44748</v>
      </c>
      <c r="U27" s="19" t="s">
        <v>98</v>
      </c>
      <c r="V27" s="19" t="s">
        <v>99</v>
      </c>
      <c r="W27" s="19">
        <v>326</v>
      </c>
      <c r="X27" s="19"/>
      <c r="Y27" s="83"/>
    </row>
    <row r="28" s="3" customFormat="1" ht="27" customHeight="1" spans="1:25">
      <c r="A28" s="27"/>
      <c r="B28" s="28"/>
      <c r="C28" s="27"/>
      <c r="D28" s="27"/>
      <c r="E28" s="27"/>
      <c r="F28" s="27"/>
      <c r="G28" s="35"/>
      <c r="H28" s="30"/>
      <c r="I28" s="51"/>
      <c r="J28" s="52"/>
      <c r="K28" s="27"/>
      <c r="L28" s="27"/>
      <c r="M28" s="53"/>
      <c r="N28" s="33"/>
      <c r="O28" s="63">
        <v>300</v>
      </c>
      <c r="P28" s="58" t="s">
        <v>225</v>
      </c>
      <c r="Q28" s="36" t="s">
        <v>102</v>
      </c>
      <c r="R28" s="72">
        <v>44860</v>
      </c>
      <c r="S28" s="33"/>
      <c r="T28" s="52"/>
      <c r="U28" s="27"/>
      <c r="V28" s="27"/>
      <c r="W28" s="27"/>
      <c r="X28" s="27"/>
      <c r="Y28" s="85"/>
    </row>
    <row r="29" s="3" customFormat="1" ht="19" customHeight="1" spans="1:25">
      <c r="A29" s="19">
        <f>MAX($A$3:A28)+1</f>
        <v>10</v>
      </c>
      <c r="B29" s="20" t="s">
        <v>226</v>
      </c>
      <c r="C29" s="21" t="s">
        <v>828</v>
      </c>
      <c r="D29" s="21">
        <v>15</v>
      </c>
      <c r="E29" s="19"/>
      <c r="F29" s="19">
        <v>1</v>
      </c>
      <c r="G29" s="22">
        <v>870.006</v>
      </c>
      <c r="H29" s="22">
        <v>759</v>
      </c>
      <c r="I29" s="42" t="s">
        <v>227</v>
      </c>
      <c r="J29" s="43">
        <v>44902</v>
      </c>
      <c r="K29" s="19" t="s">
        <v>228</v>
      </c>
      <c r="L29" s="19" t="s">
        <v>229</v>
      </c>
      <c r="M29" s="57">
        <v>870.006</v>
      </c>
      <c r="N29" s="43">
        <v>44830</v>
      </c>
      <c r="O29" s="55">
        <v>260</v>
      </c>
      <c r="P29" s="58" t="s">
        <v>230</v>
      </c>
      <c r="Q29" s="36" t="s">
        <v>96</v>
      </c>
      <c r="R29" s="69">
        <v>44704</v>
      </c>
      <c r="S29" s="19" t="s">
        <v>231</v>
      </c>
      <c r="T29" s="43">
        <v>44682</v>
      </c>
      <c r="U29" s="19" t="s">
        <v>98</v>
      </c>
      <c r="V29" s="19" t="s">
        <v>99</v>
      </c>
      <c r="W29" s="19">
        <v>344</v>
      </c>
      <c r="X29" s="19"/>
      <c r="Y29" s="86"/>
    </row>
    <row r="30" s="3" customFormat="1" ht="17" customHeight="1" spans="1:25">
      <c r="A30" s="23"/>
      <c r="B30" s="24"/>
      <c r="C30" s="25"/>
      <c r="D30" s="25"/>
      <c r="E30" s="23"/>
      <c r="F30" s="23"/>
      <c r="G30" s="26"/>
      <c r="H30" s="26"/>
      <c r="I30" s="48"/>
      <c r="J30" s="23"/>
      <c r="K30" s="23"/>
      <c r="L30" s="23"/>
      <c r="M30" s="60"/>
      <c r="N30" s="23"/>
      <c r="O30" s="55">
        <v>260</v>
      </c>
      <c r="P30" s="58" t="s">
        <v>232</v>
      </c>
      <c r="Q30" s="36" t="s">
        <v>102</v>
      </c>
      <c r="R30" s="69">
        <v>44756</v>
      </c>
      <c r="S30" s="23"/>
      <c r="T30" s="23"/>
      <c r="U30" s="23"/>
      <c r="V30" s="23"/>
      <c r="W30" s="23"/>
      <c r="X30" s="23"/>
      <c r="Y30" s="88"/>
    </row>
    <row r="31" s="3" customFormat="1" ht="18" customHeight="1" spans="1:25">
      <c r="A31" s="23"/>
      <c r="B31" s="24"/>
      <c r="C31" s="25"/>
      <c r="D31" s="25"/>
      <c r="E31" s="23"/>
      <c r="F31" s="23"/>
      <c r="G31" s="26"/>
      <c r="H31" s="26"/>
      <c r="I31" s="48"/>
      <c r="J31" s="23"/>
      <c r="K31" s="23"/>
      <c r="L31" s="23"/>
      <c r="M31" s="60"/>
      <c r="N31" s="23"/>
      <c r="O31" s="55">
        <v>89</v>
      </c>
      <c r="P31" s="58" t="s">
        <v>233</v>
      </c>
      <c r="Q31" s="36" t="s">
        <v>102</v>
      </c>
      <c r="R31" s="69">
        <v>44860</v>
      </c>
      <c r="S31" s="23"/>
      <c r="T31" s="23"/>
      <c r="U31" s="23"/>
      <c r="V31" s="23"/>
      <c r="W31" s="23"/>
      <c r="X31" s="23"/>
      <c r="Y31" s="88"/>
    </row>
    <row r="32" s="3" customFormat="1" ht="17" customHeight="1" spans="1:25">
      <c r="A32" s="27"/>
      <c r="B32" s="28"/>
      <c r="C32" s="29"/>
      <c r="D32" s="29"/>
      <c r="E32" s="27"/>
      <c r="F32" s="27"/>
      <c r="G32" s="30"/>
      <c r="H32" s="30"/>
      <c r="I32" s="51"/>
      <c r="J32" s="27"/>
      <c r="K32" s="27"/>
      <c r="L32" s="27"/>
      <c r="M32" s="62"/>
      <c r="N32" s="27"/>
      <c r="O32" s="55">
        <v>150</v>
      </c>
      <c r="P32" s="65" t="s">
        <v>234</v>
      </c>
      <c r="Q32" s="36" t="s">
        <v>102</v>
      </c>
      <c r="R32" s="77">
        <v>44999</v>
      </c>
      <c r="S32" s="27"/>
      <c r="T32" s="27"/>
      <c r="U32" s="27"/>
      <c r="V32" s="27"/>
      <c r="W32" s="27"/>
      <c r="X32" s="27"/>
      <c r="Y32" s="87"/>
    </row>
    <row r="33" s="3" customFormat="1" ht="24" customHeight="1" spans="1:25">
      <c r="A33" s="19">
        <f>MAX($A$3:A32)+1</f>
        <v>11</v>
      </c>
      <c r="B33" s="20" t="s">
        <v>235</v>
      </c>
      <c r="C33" s="21" t="s">
        <v>828</v>
      </c>
      <c r="D33" s="21">
        <v>16</v>
      </c>
      <c r="E33" s="19" t="s">
        <v>236</v>
      </c>
      <c r="F33" s="19">
        <v>80</v>
      </c>
      <c r="G33" s="22">
        <v>2272</v>
      </c>
      <c r="H33" s="22">
        <v>2044.8</v>
      </c>
      <c r="I33" s="42" t="s">
        <v>237</v>
      </c>
      <c r="J33" s="43">
        <v>44865</v>
      </c>
      <c r="K33" s="19" t="s">
        <v>238</v>
      </c>
      <c r="L33" s="19" t="s">
        <v>239</v>
      </c>
      <c r="M33" s="57">
        <v>2272</v>
      </c>
      <c r="N33" s="43">
        <v>44830</v>
      </c>
      <c r="O33" s="55">
        <v>1794.8</v>
      </c>
      <c r="P33" s="58" t="s">
        <v>240</v>
      </c>
      <c r="Q33" s="36" t="s">
        <v>96</v>
      </c>
      <c r="R33" s="69">
        <v>44680</v>
      </c>
      <c r="S33" s="19" t="s">
        <v>241</v>
      </c>
      <c r="T33" s="43">
        <v>44650</v>
      </c>
      <c r="U33" s="19" t="s">
        <v>98</v>
      </c>
      <c r="V33" s="19" t="s">
        <v>99</v>
      </c>
      <c r="W33" s="19">
        <v>367</v>
      </c>
      <c r="X33" s="19"/>
      <c r="Y33" s="83"/>
    </row>
    <row r="34" s="3" customFormat="1" ht="24" customHeight="1" spans="1:25">
      <c r="A34" s="27"/>
      <c r="B34" s="28"/>
      <c r="C34" s="29"/>
      <c r="D34" s="29"/>
      <c r="E34" s="27"/>
      <c r="F34" s="27"/>
      <c r="G34" s="30"/>
      <c r="H34" s="30"/>
      <c r="I34" s="51"/>
      <c r="J34" s="52"/>
      <c r="K34" s="27"/>
      <c r="L34" s="27"/>
      <c r="M34" s="62"/>
      <c r="N34" s="52"/>
      <c r="O34" s="55">
        <v>250</v>
      </c>
      <c r="P34" s="58" t="s">
        <v>242</v>
      </c>
      <c r="Q34" s="36" t="s">
        <v>102</v>
      </c>
      <c r="R34" s="69">
        <v>44708</v>
      </c>
      <c r="S34" s="27"/>
      <c r="T34" s="52"/>
      <c r="U34" s="27"/>
      <c r="V34" s="27"/>
      <c r="W34" s="27"/>
      <c r="X34" s="27"/>
      <c r="Y34" s="85"/>
    </row>
    <row r="35" s="3" customFormat="1" ht="24" customHeight="1" spans="1:25">
      <c r="A35" s="19">
        <f>MAX($A$3:A34)+1</f>
        <v>12</v>
      </c>
      <c r="B35" s="20" t="s">
        <v>243</v>
      </c>
      <c r="C35" s="21" t="s">
        <v>828</v>
      </c>
      <c r="D35" s="21">
        <v>17</v>
      </c>
      <c r="E35" s="19" t="s">
        <v>244</v>
      </c>
      <c r="F35" s="19">
        <v>2</v>
      </c>
      <c r="G35" s="22">
        <v>882</v>
      </c>
      <c r="H35" s="22">
        <v>757.172305</v>
      </c>
      <c r="I35" s="42" t="s">
        <v>245</v>
      </c>
      <c r="J35" s="43">
        <v>44925</v>
      </c>
      <c r="K35" s="19" t="s">
        <v>246</v>
      </c>
      <c r="L35" s="19" t="s">
        <v>247</v>
      </c>
      <c r="M35" s="57">
        <v>882</v>
      </c>
      <c r="N35" s="43">
        <v>44888</v>
      </c>
      <c r="O35" s="55">
        <v>114.6</v>
      </c>
      <c r="P35" s="47" t="s">
        <v>248</v>
      </c>
      <c r="Q35" s="36" t="s">
        <v>96</v>
      </c>
      <c r="R35" s="77">
        <v>44690</v>
      </c>
      <c r="S35" s="19" t="s">
        <v>249</v>
      </c>
      <c r="T35" s="43">
        <v>44651</v>
      </c>
      <c r="U35" s="19" t="s">
        <v>98</v>
      </c>
      <c r="V35" s="19" t="s">
        <v>99</v>
      </c>
      <c r="W35" s="19">
        <v>585</v>
      </c>
      <c r="X35" s="19"/>
      <c r="Y35" s="36"/>
    </row>
    <row r="36" s="3" customFormat="1" ht="24" customHeight="1" spans="1:25">
      <c r="A36" s="23"/>
      <c r="B36" s="24"/>
      <c r="C36" s="25"/>
      <c r="D36" s="25"/>
      <c r="E36" s="23"/>
      <c r="F36" s="23"/>
      <c r="G36" s="26"/>
      <c r="H36" s="26"/>
      <c r="I36" s="48"/>
      <c r="J36" s="23"/>
      <c r="K36" s="23"/>
      <c r="L36" s="23"/>
      <c r="M36" s="60"/>
      <c r="N36" s="23"/>
      <c r="O36" s="55">
        <v>150</v>
      </c>
      <c r="P36" s="47" t="s">
        <v>250</v>
      </c>
      <c r="Q36" s="36" t="s">
        <v>102</v>
      </c>
      <c r="R36" s="77">
        <v>44708</v>
      </c>
      <c r="S36" s="23"/>
      <c r="T36" s="23"/>
      <c r="U36" s="23"/>
      <c r="V36" s="23"/>
      <c r="W36" s="23"/>
      <c r="X36" s="23"/>
      <c r="Y36" s="36"/>
    </row>
    <row r="37" s="3" customFormat="1" ht="24" customHeight="1" spans="1:25">
      <c r="A37" s="23"/>
      <c r="B37" s="24"/>
      <c r="C37" s="25"/>
      <c r="D37" s="25"/>
      <c r="E37" s="23"/>
      <c r="F37" s="23"/>
      <c r="G37" s="26"/>
      <c r="H37" s="26"/>
      <c r="I37" s="48"/>
      <c r="J37" s="23"/>
      <c r="K37" s="23"/>
      <c r="L37" s="23"/>
      <c r="M37" s="60"/>
      <c r="N37" s="23"/>
      <c r="O37" s="55">
        <v>352.8</v>
      </c>
      <c r="P37" s="47" t="s">
        <v>251</v>
      </c>
      <c r="Q37" s="36" t="s">
        <v>102</v>
      </c>
      <c r="R37" s="77">
        <v>44955</v>
      </c>
      <c r="S37" s="23"/>
      <c r="T37" s="23"/>
      <c r="U37" s="23"/>
      <c r="V37" s="23"/>
      <c r="W37" s="23"/>
      <c r="X37" s="23"/>
      <c r="Y37" s="36"/>
    </row>
    <row r="38" s="3" customFormat="1" ht="24" customHeight="1" spans="1:25">
      <c r="A38" s="27"/>
      <c r="B38" s="28"/>
      <c r="C38" s="29"/>
      <c r="D38" s="29"/>
      <c r="E38" s="27"/>
      <c r="F38" s="27"/>
      <c r="G38" s="30"/>
      <c r="H38" s="30"/>
      <c r="I38" s="51"/>
      <c r="J38" s="27"/>
      <c r="K38" s="27"/>
      <c r="L38" s="27"/>
      <c r="M38" s="62"/>
      <c r="N38" s="27"/>
      <c r="O38" s="55">
        <v>139.772305</v>
      </c>
      <c r="P38" s="65" t="s">
        <v>252</v>
      </c>
      <c r="Q38" s="36" t="s">
        <v>102</v>
      </c>
      <c r="R38" s="77">
        <v>45007</v>
      </c>
      <c r="S38" s="27"/>
      <c r="T38" s="27"/>
      <c r="U38" s="27"/>
      <c r="V38" s="27"/>
      <c r="W38" s="27"/>
      <c r="X38" s="27"/>
      <c r="Y38" s="36"/>
    </row>
    <row r="39" s="3" customFormat="1" ht="24" customHeight="1" spans="1:25">
      <c r="A39" s="19">
        <f>MAX($A$3:A38)+1</f>
        <v>13</v>
      </c>
      <c r="B39" s="20" t="s">
        <v>243</v>
      </c>
      <c r="C39" s="19" t="s">
        <v>828</v>
      </c>
      <c r="D39" s="19">
        <v>18</v>
      </c>
      <c r="E39" s="19" t="s">
        <v>253</v>
      </c>
      <c r="F39" s="19">
        <v>5</v>
      </c>
      <c r="G39" s="34">
        <v>2042.5</v>
      </c>
      <c r="H39" s="22">
        <v>612.75</v>
      </c>
      <c r="I39" s="42" t="s">
        <v>254</v>
      </c>
      <c r="J39" s="43">
        <v>44865</v>
      </c>
      <c r="K39" s="19" t="s">
        <v>255</v>
      </c>
      <c r="L39" s="19" t="s">
        <v>841</v>
      </c>
      <c r="M39" s="44">
        <v>817</v>
      </c>
      <c r="N39" s="43">
        <v>44804</v>
      </c>
      <c r="O39" s="55">
        <v>212.75</v>
      </c>
      <c r="P39" s="58" t="s">
        <v>258</v>
      </c>
      <c r="Q39" s="36" t="s">
        <v>96</v>
      </c>
      <c r="R39" s="69">
        <v>44680</v>
      </c>
      <c r="S39" s="19" t="s">
        <v>259</v>
      </c>
      <c r="T39" s="43">
        <v>44651</v>
      </c>
      <c r="U39" s="19" t="s">
        <v>98</v>
      </c>
      <c r="V39" s="19" t="s">
        <v>99</v>
      </c>
      <c r="W39" s="19">
        <v>609</v>
      </c>
      <c r="X39" s="19"/>
      <c r="Y39" s="83"/>
    </row>
    <row r="40" s="3" customFormat="1" ht="29" customHeight="1" spans="1:25">
      <c r="A40" s="27"/>
      <c r="B40" s="28"/>
      <c r="C40" s="27"/>
      <c r="D40" s="27"/>
      <c r="E40" s="27"/>
      <c r="F40" s="27"/>
      <c r="G40" s="35"/>
      <c r="H40" s="30"/>
      <c r="I40" s="51"/>
      <c r="J40" s="52"/>
      <c r="K40" s="27"/>
      <c r="L40" s="27"/>
      <c r="M40" s="53"/>
      <c r="N40" s="27"/>
      <c r="O40" s="55">
        <v>400</v>
      </c>
      <c r="P40" s="58" t="s">
        <v>260</v>
      </c>
      <c r="Q40" s="36" t="s">
        <v>102</v>
      </c>
      <c r="R40" s="69">
        <v>44708</v>
      </c>
      <c r="S40" s="27"/>
      <c r="T40" s="52"/>
      <c r="U40" s="27"/>
      <c r="V40" s="27"/>
      <c r="W40" s="27"/>
      <c r="X40" s="27"/>
      <c r="Y40" s="85"/>
    </row>
    <row r="41" s="3" customFormat="1" ht="28" customHeight="1" spans="1:25">
      <c r="A41" s="19">
        <f>MAX($A$3:A40)+1</f>
        <v>14</v>
      </c>
      <c r="B41" s="20" t="s">
        <v>261</v>
      </c>
      <c r="C41" s="21" t="s">
        <v>828</v>
      </c>
      <c r="D41" s="21">
        <v>19</v>
      </c>
      <c r="E41" s="19" t="s">
        <v>262</v>
      </c>
      <c r="F41" s="19">
        <v>4</v>
      </c>
      <c r="G41" s="22">
        <v>783</v>
      </c>
      <c r="H41" s="22">
        <v>234.9</v>
      </c>
      <c r="I41" s="56" t="s">
        <v>263</v>
      </c>
      <c r="J41" s="43">
        <v>44865</v>
      </c>
      <c r="K41" s="57" t="s">
        <v>264</v>
      </c>
      <c r="L41" s="57" t="s">
        <v>265</v>
      </c>
      <c r="M41" s="57">
        <v>783</v>
      </c>
      <c r="N41" s="57" t="s">
        <v>266</v>
      </c>
      <c r="O41" s="55">
        <v>84.9</v>
      </c>
      <c r="P41" s="58" t="s">
        <v>267</v>
      </c>
      <c r="Q41" s="36" t="s">
        <v>96</v>
      </c>
      <c r="R41" s="69">
        <v>44691</v>
      </c>
      <c r="S41" s="57" t="s">
        <v>268</v>
      </c>
      <c r="T41" s="43">
        <v>44651</v>
      </c>
      <c r="U41" s="19" t="s">
        <v>98</v>
      </c>
      <c r="V41" s="57" t="s">
        <v>99</v>
      </c>
      <c r="W41" s="78">
        <v>639</v>
      </c>
      <c r="X41" s="57"/>
      <c r="Y41" s="36"/>
    </row>
    <row r="42" s="3" customFormat="1" ht="30" customHeight="1" spans="1:25">
      <c r="A42" s="27"/>
      <c r="B42" s="28"/>
      <c r="C42" s="29"/>
      <c r="D42" s="29"/>
      <c r="E42" s="27"/>
      <c r="F42" s="27"/>
      <c r="G42" s="30"/>
      <c r="H42" s="30"/>
      <c r="I42" s="61"/>
      <c r="J42" s="52"/>
      <c r="K42" s="62"/>
      <c r="L42" s="62"/>
      <c r="M42" s="62"/>
      <c r="N42" s="62"/>
      <c r="O42" s="55">
        <v>150</v>
      </c>
      <c r="P42" s="58" t="s">
        <v>112</v>
      </c>
      <c r="Q42" s="36" t="s">
        <v>102</v>
      </c>
      <c r="R42" s="69">
        <v>44711</v>
      </c>
      <c r="S42" s="62"/>
      <c r="T42" s="52"/>
      <c r="U42" s="27"/>
      <c r="V42" s="62"/>
      <c r="W42" s="78"/>
      <c r="X42" s="62"/>
      <c r="Y42" s="36"/>
    </row>
    <row r="43" s="3" customFormat="1" ht="24" customHeight="1" spans="1:25">
      <c r="A43" s="19">
        <f>MAX($A$3:A42)+1</f>
        <v>15</v>
      </c>
      <c r="B43" s="20" t="s">
        <v>269</v>
      </c>
      <c r="C43" s="21" t="s">
        <v>828</v>
      </c>
      <c r="D43" s="21">
        <v>20</v>
      </c>
      <c r="E43" s="19" t="s">
        <v>270</v>
      </c>
      <c r="F43" s="19">
        <v>13</v>
      </c>
      <c r="G43" s="22">
        <v>936.28</v>
      </c>
      <c r="H43" s="22">
        <v>889.466</v>
      </c>
      <c r="I43" s="42" t="s">
        <v>271</v>
      </c>
      <c r="J43" s="43">
        <v>44925</v>
      </c>
      <c r="K43" s="19" t="s">
        <v>272</v>
      </c>
      <c r="L43" s="31" t="s">
        <v>844</v>
      </c>
      <c r="M43" s="57">
        <v>936.28</v>
      </c>
      <c r="N43" s="19" t="s">
        <v>845</v>
      </c>
      <c r="O43" s="55">
        <v>455.396</v>
      </c>
      <c r="P43" s="47" t="s">
        <v>275</v>
      </c>
      <c r="Q43" s="36" t="s">
        <v>96</v>
      </c>
      <c r="R43" s="77">
        <v>44690</v>
      </c>
      <c r="S43" s="19" t="s">
        <v>276</v>
      </c>
      <c r="T43" s="43">
        <v>44651</v>
      </c>
      <c r="U43" s="19" t="s">
        <v>98</v>
      </c>
      <c r="V43" s="19" t="s">
        <v>99</v>
      </c>
      <c r="W43" s="19">
        <v>658</v>
      </c>
      <c r="X43" s="79"/>
      <c r="Y43" s="83"/>
    </row>
    <row r="44" s="3" customFormat="1" ht="24" customHeight="1" spans="1:25">
      <c r="A44" s="23"/>
      <c r="B44" s="24"/>
      <c r="C44" s="25"/>
      <c r="D44" s="25"/>
      <c r="E44" s="23"/>
      <c r="F44" s="23"/>
      <c r="G44" s="26"/>
      <c r="H44" s="26"/>
      <c r="I44" s="48"/>
      <c r="J44" s="23"/>
      <c r="K44" s="23"/>
      <c r="L44" s="32"/>
      <c r="M44" s="60"/>
      <c r="N44" s="23"/>
      <c r="O44" s="55">
        <v>200</v>
      </c>
      <c r="P44" s="47" t="s">
        <v>278</v>
      </c>
      <c r="Q44" s="36" t="s">
        <v>102</v>
      </c>
      <c r="R44" s="77">
        <v>44708</v>
      </c>
      <c r="S44" s="23"/>
      <c r="T44" s="23"/>
      <c r="U44" s="23"/>
      <c r="V44" s="23"/>
      <c r="W44" s="23"/>
      <c r="X44" s="79"/>
      <c r="Y44" s="84"/>
    </row>
    <row r="45" s="3" customFormat="1" ht="24" customHeight="1" spans="1:25">
      <c r="A45" s="23"/>
      <c r="B45" s="24"/>
      <c r="C45" s="25"/>
      <c r="D45" s="25"/>
      <c r="E45" s="23"/>
      <c r="F45" s="23"/>
      <c r="G45" s="26"/>
      <c r="H45" s="26"/>
      <c r="I45" s="48"/>
      <c r="J45" s="23"/>
      <c r="K45" s="23"/>
      <c r="L45" s="32"/>
      <c r="M45" s="60"/>
      <c r="N45" s="23"/>
      <c r="O45" s="55">
        <v>24.07</v>
      </c>
      <c r="P45" s="47" t="s">
        <v>279</v>
      </c>
      <c r="Q45" s="36" t="s">
        <v>96</v>
      </c>
      <c r="R45" s="77">
        <v>45005</v>
      </c>
      <c r="S45" s="23"/>
      <c r="T45" s="23"/>
      <c r="U45" s="23"/>
      <c r="V45" s="23"/>
      <c r="W45" s="23"/>
      <c r="X45" s="79"/>
      <c r="Y45" s="84"/>
    </row>
    <row r="46" s="3" customFormat="1" ht="24" customHeight="1" spans="1:25">
      <c r="A46" s="27"/>
      <c r="B46" s="28"/>
      <c r="C46" s="29"/>
      <c r="D46" s="29"/>
      <c r="E46" s="27"/>
      <c r="F46" s="27"/>
      <c r="G46" s="30"/>
      <c r="H46" s="30"/>
      <c r="I46" s="51"/>
      <c r="J46" s="27"/>
      <c r="K46" s="27"/>
      <c r="L46" s="33"/>
      <c r="M46" s="62"/>
      <c r="N46" s="27"/>
      <c r="O46" s="55">
        <v>210</v>
      </c>
      <c r="P46" s="47" t="s">
        <v>281</v>
      </c>
      <c r="Q46" s="36" t="s">
        <v>102</v>
      </c>
      <c r="R46" s="77">
        <v>44999</v>
      </c>
      <c r="S46" s="27"/>
      <c r="T46" s="27"/>
      <c r="U46" s="27"/>
      <c r="V46" s="27"/>
      <c r="W46" s="27"/>
      <c r="X46" s="79"/>
      <c r="Y46" s="85"/>
    </row>
    <row r="47" s="3" customFormat="1" ht="24" customHeight="1" spans="1:25">
      <c r="A47" s="19">
        <f>MAX($A$3:A46)+1</f>
        <v>16</v>
      </c>
      <c r="B47" s="20" t="s">
        <v>282</v>
      </c>
      <c r="C47" s="21" t="s">
        <v>828</v>
      </c>
      <c r="D47" s="21">
        <v>21</v>
      </c>
      <c r="E47" s="19" t="s">
        <v>283</v>
      </c>
      <c r="F47" s="19">
        <v>7</v>
      </c>
      <c r="G47" s="22">
        <v>229.6</v>
      </c>
      <c r="H47" s="22">
        <v>206.62</v>
      </c>
      <c r="I47" s="42" t="s">
        <v>284</v>
      </c>
      <c r="J47" s="43">
        <v>44925</v>
      </c>
      <c r="K47" s="19" t="s">
        <v>285</v>
      </c>
      <c r="L47" s="19" t="s">
        <v>286</v>
      </c>
      <c r="M47" s="44">
        <v>229.6</v>
      </c>
      <c r="N47" s="43">
        <v>44875</v>
      </c>
      <c r="O47" s="55">
        <v>48.4</v>
      </c>
      <c r="P47" s="47" t="s">
        <v>287</v>
      </c>
      <c r="Q47" s="36" t="s">
        <v>96</v>
      </c>
      <c r="R47" s="77">
        <v>44690</v>
      </c>
      <c r="S47" s="19" t="s">
        <v>288</v>
      </c>
      <c r="T47" s="43">
        <v>44650</v>
      </c>
      <c r="U47" s="19" t="s">
        <v>98</v>
      </c>
      <c r="V47" s="19" t="s">
        <v>99</v>
      </c>
      <c r="W47" s="19">
        <v>762</v>
      </c>
      <c r="X47" s="79"/>
      <c r="Y47" s="89"/>
    </row>
    <row r="48" s="3" customFormat="1" ht="24" customHeight="1" spans="1:25">
      <c r="A48" s="23"/>
      <c r="B48" s="24"/>
      <c r="C48" s="25"/>
      <c r="D48" s="25"/>
      <c r="E48" s="23"/>
      <c r="F48" s="23"/>
      <c r="G48" s="26"/>
      <c r="H48" s="26"/>
      <c r="I48" s="48"/>
      <c r="J48" s="23"/>
      <c r="K48" s="23"/>
      <c r="L48" s="23"/>
      <c r="M48" s="50"/>
      <c r="N48" s="23"/>
      <c r="O48" s="55">
        <v>50</v>
      </c>
      <c r="P48" s="47" t="s">
        <v>291</v>
      </c>
      <c r="Q48" s="36" t="s">
        <v>102</v>
      </c>
      <c r="R48" s="77">
        <v>44708</v>
      </c>
      <c r="S48" s="23"/>
      <c r="T48" s="23"/>
      <c r="U48" s="23"/>
      <c r="V48" s="23"/>
      <c r="W48" s="23"/>
      <c r="X48" s="79"/>
      <c r="Y48" s="89"/>
    </row>
    <row r="49" s="3" customFormat="1" ht="24" customHeight="1" spans="1:25">
      <c r="A49" s="23"/>
      <c r="B49" s="24"/>
      <c r="C49" s="25"/>
      <c r="D49" s="25"/>
      <c r="E49" s="23"/>
      <c r="F49" s="23"/>
      <c r="G49" s="26"/>
      <c r="H49" s="26"/>
      <c r="I49" s="48"/>
      <c r="J49" s="23"/>
      <c r="K49" s="23"/>
      <c r="L49" s="23"/>
      <c r="M49" s="50"/>
      <c r="N49" s="23"/>
      <c r="O49" s="55">
        <v>85</v>
      </c>
      <c r="P49" s="47" t="s">
        <v>293</v>
      </c>
      <c r="Q49" s="36" t="s">
        <v>102</v>
      </c>
      <c r="R49" s="77">
        <v>44936</v>
      </c>
      <c r="S49" s="23"/>
      <c r="T49" s="23"/>
      <c r="U49" s="23"/>
      <c r="V49" s="23"/>
      <c r="W49" s="23"/>
      <c r="X49" s="79"/>
      <c r="Y49" s="89"/>
    </row>
    <row r="50" s="3" customFormat="1" ht="24" customHeight="1" spans="1:25">
      <c r="A50" s="27"/>
      <c r="B50" s="28"/>
      <c r="C50" s="29"/>
      <c r="D50" s="29"/>
      <c r="E50" s="27"/>
      <c r="F50" s="27"/>
      <c r="G50" s="30"/>
      <c r="H50" s="30"/>
      <c r="I50" s="51"/>
      <c r="J50" s="27"/>
      <c r="K50" s="27"/>
      <c r="L50" s="27"/>
      <c r="M50" s="53"/>
      <c r="N50" s="27"/>
      <c r="O50" s="55">
        <v>23.22</v>
      </c>
      <c r="P50" s="47" t="s">
        <v>294</v>
      </c>
      <c r="Q50" s="36" t="s">
        <v>96</v>
      </c>
      <c r="R50" s="80">
        <v>44985</v>
      </c>
      <c r="S50" s="27"/>
      <c r="T50" s="27"/>
      <c r="U50" s="27"/>
      <c r="V50" s="27"/>
      <c r="W50" s="27"/>
      <c r="X50" s="79"/>
      <c r="Y50" s="89"/>
    </row>
    <row r="51" s="3" customFormat="1" ht="24" customHeight="1" spans="1:25">
      <c r="A51" s="19">
        <f>MAX($A$3:A50)+1</f>
        <v>17</v>
      </c>
      <c r="B51" s="20" t="s">
        <v>296</v>
      </c>
      <c r="C51" s="21" t="s">
        <v>828</v>
      </c>
      <c r="D51" s="21">
        <v>22</v>
      </c>
      <c r="E51" s="19" t="s">
        <v>297</v>
      </c>
      <c r="F51" s="19">
        <v>2</v>
      </c>
      <c r="G51" s="22">
        <v>138</v>
      </c>
      <c r="H51" s="22">
        <v>124.2</v>
      </c>
      <c r="I51" s="42" t="s">
        <v>284</v>
      </c>
      <c r="J51" s="43">
        <v>44925</v>
      </c>
      <c r="K51" s="19" t="s">
        <v>298</v>
      </c>
      <c r="L51" s="19" t="s">
        <v>299</v>
      </c>
      <c r="M51" s="57">
        <v>138</v>
      </c>
      <c r="N51" s="43">
        <v>44873</v>
      </c>
      <c r="O51" s="55">
        <v>41.4</v>
      </c>
      <c r="P51" s="58" t="s">
        <v>300</v>
      </c>
      <c r="Q51" s="36" t="s">
        <v>96</v>
      </c>
      <c r="R51" s="69">
        <v>44691</v>
      </c>
      <c r="S51" s="19" t="s">
        <v>301</v>
      </c>
      <c r="T51" s="43">
        <v>44650</v>
      </c>
      <c r="U51" s="19" t="s">
        <v>98</v>
      </c>
      <c r="V51" s="19" t="s">
        <v>99</v>
      </c>
      <c r="W51" s="19">
        <v>794</v>
      </c>
      <c r="X51" s="19"/>
      <c r="Y51" s="36"/>
    </row>
    <row r="52" s="3" customFormat="1" ht="24" customHeight="1" spans="1:25">
      <c r="A52" s="23"/>
      <c r="B52" s="24"/>
      <c r="C52" s="25"/>
      <c r="D52" s="25"/>
      <c r="E52" s="23"/>
      <c r="F52" s="23"/>
      <c r="G52" s="26"/>
      <c r="H52" s="26"/>
      <c r="I52" s="48"/>
      <c r="J52" s="23"/>
      <c r="K52" s="23"/>
      <c r="L52" s="23"/>
      <c r="M52" s="60"/>
      <c r="N52" s="23"/>
      <c r="O52" s="55">
        <v>52.8</v>
      </c>
      <c r="P52" s="58" t="s">
        <v>302</v>
      </c>
      <c r="Q52" s="36" t="s">
        <v>96</v>
      </c>
      <c r="R52" s="69">
        <v>44891</v>
      </c>
      <c r="S52" s="23"/>
      <c r="T52" s="23"/>
      <c r="U52" s="23"/>
      <c r="V52" s="23"/>
      <c r="W52" s="23"/>
      <c r="X52" s="23"/>
      <c r="Y52" s="36"/>
    </row>
    <row r="53" s="3" customFormat="1" ht="24" customHeight="1" spans="1:25">
      <c r="A53" s="27"/>
      <c r="B53" s="28"/>
      <c r="C53" s="29"/>
      <c r="D53" s="29"/>
      <c r="E53" s="27"/>
      <c r="F53" s="27"/>
      <c r="G53" s="30"/>
      <c r="H53" s="30"/>
      <c r="I53" s="51"/>
      <c r="J53" s="27"/>
      <c r="K53" s="27"/>
      <c r="L53" s="27"/>
      <c r="M53" s="62"/>
      <c r="N53" s="27"/>
      <c r="O53" s="55">
        <v>30</v>
      </c>
      <c r="P53" s="58" t="s">
        <v>303</v>
      </c>
      <c r="Q53" s="36" t="s">
        <v>102</v>
      </c>
      <c r="R53" s="69">
        <v>44904</v>
      </c>
      <c r="S53" s="27"/>
      <c r="T53" s="27"/>
      <c r="U53" s="27"/>
      <c r="V53" s="27"/>
      <c r="W53" s="27"/>
      <c r="X53" s="27"/>
      <c r="Y53" s="36"/>
    </row>
    <row r="54" s="3" customFormat="1" ht="29" customHeight="1" spans="1:25">
      <c r="A54" s="19">
        <f>MAX($A$3:A53)+1</f>
        <v>18</v>
      </c>
      <c r="B54" s="20" t="s">
        <v>304</v>
      </c>
      <c r="C54" s="21" t="s">
        <v>828</v>
      </c>
      <c r="D54" s="21">
        <v>23</v>
      </c>
      <c r="E54" s="19" t="s">
        <v>305</v>
      </c>
      <c r="F54" s="19">
        <v>3</v>
      </c>
      <c r="G54" s="22">
        <v>210</v>
      </c>
      <c r="H54" s="22">
        <v>189</v>
      </c>
      <c r="I54" s="42" t="s">
        <v>306</v>
      </c>
      <c r="J54" s="43">
        <v>44925</v>
      </c>
      <c r="K54" s="19" t="s">
        <v>307</v>
      </c>
      <c r="L54" s="19" t="s">
        <v>308</v>
      </c>
      <c r="M54" s="57">
        <v>210</v>
      </c>
      <c r="N54" s="19" t="s">
        <v>847</v>
      </c>
      <c r="O54" s="55">
        <v>99</v>
      </c>
      <c r="P54" s="58" t="s">
        <v>310</v>
      </c>
      <c r="Q54" s="36" t="s">
        <v>96</v>
      </c>
      <c r="R54" s="69">
        <v>44680</v>
      </c>
      <c r="S54" s="19" t="s">
        <v>311</v>
      </c>
      <c r="T54" s="43">
        <v>44631</v>
      </c>
      <c r="U54" s="19" t="s">
        <v>98</v>
      </c>
      <c r="V54" s="19" t="s">
        <v>99</v>
      </c>
      <c r="W54" s="19">
        <v>818</v>
      </c>
      <c r="X54" s="19"/>
      <c r="Y54" s="36"/>
    </row>
    <row r="55" s="3" customFormat="1" ht="27" customHeight="1" spans="1:25">
      <c r="A55" s="27"/>
      <c r="B55" s="28"/>
      <c r="C55" s="29"/>
      <c r="D55" s="29"/>
      <c r="E55" s="27"/>
      <c r="F55" s="27"/>
      <c r="G55" s="30"/>
      <c r="H55" s="30"/>
      <c r="I55" s="51"/>
      <c r="J55" s="52"/>
      <c r="K55" s="27"/>
      <c r="L55" s="27"/>
      <c r="M55" s="62"/>
      <c r="N55" s="27"/>
      <c r="O55" s="55">
        <v>90</v>
      </c>
      <c r="P55" s="58" t="s">
        <v>161</v>
      </c>
      <c r="Q55" s="36" t="s">
        <v>102</v>
      </c>
      <c r="R55" s="69">
        <v>44708</v>
      </c>
      <c r="S55" s="27"/>
      <c r="T55" s="52"/>
      <c r="U55" s="27"/>
      <c r="V55" s="27"/>
      <c r="W55" s="27"/>
      <c r="X55" s="27"/>
      <c r="Y55" s="36"/>
    </row>
    <row r="56" s="3" customFormat="1" ht="24" customHeight="1" spans="1:25">
      <c r="A56" s="19">
        <f>MAX($A$3:A55)+1</f>
        <v>19</v>
      </c>
      <c r="B56" s="20" t="s">
        <v>313</v>
      </c>
      <c r="C56" s="21" t="s">
        <v>828</v>
      </c>
      <c r="D56" s="21">
        <v>24</v>
      </c>
      <c r="E56" s="19" t="s">
        <v>314</v>
      </c>
      <c r="F56" s="19">
        <v>4</v>
      </c>
      <c r="G56" s="22">
        <v>228.2</v>
      </c>
      <c r="H56" s="22">
        <v>216.74</v>
      </c>
      <c r="I56" s="42" t="s">
        <v>271</v>
      </c>
      <c r="J56" s="43">
        <v>44925</v>
      </c>
      <c r="K56" s="19" t="s">
        <v>315</v>
      </c>
      <c r="L56" s="19" t="s">
        <v>848</v>
      </c>
      <c r="M56" s="57">
        <v>228.2</v>
      </c>
      <c r="N56" s="43">
        <v>44862</v>
      </c>
      <c r="O56" s="55">
        <v>159.74</v>
      </c>
      <c r="P56" s="47" t="s">
        <v>202</v>
      </c>
      <c r="Q56" s="36" t="s">
        <v>96</v>
      </c>
      <c r="R56" s="80">
        <v>44691</v>
      </c>
      <c r="S56" s="19" t="s">
        <v>317</v>
      </c>
      <c r="T56" s="43">
        <v>44645</v>
      </c>
      <c r="U56" s="19" t="s">
        <v>98</v>
      </c>
      <c r="V56" s="19" t="s">
        <v>99</v>
      </c>
      <c r="W56" s="19">
        <v>848</v>
      </c>
      <c r="X56" s="19"/>
      <c r="Y56" s="36"/>
    </row>
    <row r="57" s="3" customFormat="1" ht="24" customHeight="1" spans="1:25">
      <c r="A57" s="23"/>
      <c r="B57" s="24"/>
      <c r="C57" s="25"/>
      <c r="D57" s="25"/>
      <c r="E57" s="23"/>
      <c r="F57" s="23"/>
      <c r="G57" s="26"/>
      <c r="H57" s="26"/>
      <c r="I57" s="48"/>
      <c r="J57" s="23"/>
      <c r="K57" s="23"/>
      <c r="L57" s="23"/>
      <c r="M57" s="60"/>
      <c r="N57" s="23"/>
      <c r="O57" s="55">
        <v>50</v>
      </c>
      <c r="P57" s="47" t="s">
        <v>281</v>
      </c>
      <c r="Q57" s="36" t="s">
        <v>102</v>
      </c>
      <c r="R57" s="80">
        <v>45008</v>
      </c>
      <c r="S57" s="23"/>
      <c r="T57" s="23"/>
      <c r="U57" s="23"/>
      <c r="V57" s="23"/>
      <c r="W57" s="23"/>
      <c r="X57" s="23"/>
      <c r="Y57" s="36"/>
    </row>
    <row r="58" s="3" customFormat="1" ht="20" customHeight="1" spans="1:25">
      <c r="A58" s="27"/>
      <c r="B58" s="28"/>
      <c r="C58" s="29"/>
      <c r="D58" s="29"/>
      <c r="E58" s="27"/>
      <c r="F58" s="27"/>
      <c r="G58" s="30"/>
      <c r="H58" s="30"/>
      <c r="I58" s="51"/>
      <c r="J58" s="27"/>
      <c r="K58" s="27"/>
      <c r="L58" s="27"/>
      <c r="M58" s="62"/>
      <c r="N58" s="27"/>
      <c r="O58" s="55">
        <v>7</v>
      </c>
      <c r="P58" s="47" t="s">
        <v>319</v>
      </c>
      <c r="Q58" s="36" t="s">
        <v>102</v>
      </c>
      <c r="R58" s="80">
        <v>45044</v>
      </c>
      <c r="S58" s="27"/>
      <c r="T58" s="27"/>
      <c r="U58" s="27"/>
      <c r="V58" s="27"/>
      <c r="W58" s="27"/>
      <c r="X58" s="27"/>
      <c r="Y58" s="36"/>
    </row>
    <row r="59" s="3" customFormat="1" ht="27" customHeight="1" spans="1:25">
      <c r="A59" s="19">
        <f>MAX($A$3:A58)+1</f>
        <v>20</v>
      </c>
      <c r="B59" s="20" t="s">
        <v>320</v>
      </c>
      <c r="C59" s="21" t="s">
        <v>828</v>
      </c>
      <c r="D59" s="21">
        <v>25</v>
      </c>
      <c r="E59" s="19" t="s">
        <v>321</v>
      </c>
      <c r="F59" s="19">
        <v>9</v>
      </c>
      <c r="G59" s="22">
        <v>74.7</v>
      </c>
      <c r="H59" s="22">
        <v>67.23</v>
      </c>
      <c r="I59" s="42" t="s">
        <v>322</v>
      </c>
      <c r="J59" s="43">
        <v>44925</v>
      </c>
      <c r="K59" s="19" t="s">
        <v>323</v>
      </c>
      <c r="L59" s="19" t="s">
        <v>324</v>
      </c>
      <c r="M59" s="57">
        <v>74.7</v>
      </c>
      <c r="N59" s="43">
        <v>44875</v>
      </c>
      <c r="O59" s="55">
        <v>44.82</v>
      </c>
      <c r="P59" s="58" t="s">
        <v>325</v>
      </c>
      <c r="Q59" s="36" t="s">
        <v>96</v>
      </c>
      <c r="R59" s="81">
        <v>44690</v>
      </c>
      <c r="S59" s="19" t="s">
        <v>326</v>
      </c>
      <c r="T59" s="43">
        <v>44650</v>
      </c>
      <c r="U59" s="19" t="s">
        <v>98</v>
      </c>
      <c r="V59" s="19" t="s">
        <v>99</v>
      </c>
      <c r="W59" s="19">
        <v>880</v>
      </c>
      <c r="X59" s="19"/>
      <c r="Y59" s="36"/>
    </row>
    <row r="60" s="3" customFormat="1" ht="25" customHeight="1" spans="1:25">
      <c r="A60" s="27"/>
      <c r="B60" s="28"/>
      <c r="C60" s="29"/>
      <c r="D60" s="29"/>
      <c r="E60" s="27"/>
      <c r="F60" s="27"/>
      <c r="G60" s="30"/>
      <c r="H60" s="30"/>
      <c r="I60" s="51"/>
      <c r="J60" s="52"/>
      <c r="K60" s="27"/>
      <c r="L60" s="27"/>
      <c r="M60" s="62"/>
      <c r="N60" s="52"/>
      <c r="O60" s="55">
        <v>22.41</v>
      </c>
      <c r="P60" s="58" t="s">
        <v>328</v>
      </c>
      <c r="Q60" s="36" t="s">
        <v>96</v>
      </c>
      <c r="R60" s="81">
        <v>44893</v>
      </c>
      <c r="S60" s="27"/>
      <c r="T60" s="52"/>
      <c r="U60" s="27"/>
      <c r="V60" s="27"/>
      <c r="W60" s="27"/>
      <c r="X60" s="27"/>
      <c r="Y60" s="36"/>
    </row>
    <row r="61" s="3" customFormat="1" ht="29" customHeight="1" spans="1:25">
      <c r="A61" s="36">
        <f>MAX($A$3:A60)+1</f>
        <v>21</v>
      </c>
      <c r="B61" s="37" t="s">
        <v>329</v>
      </c>
      <c r="C61" s="38" t="s">
        <v>828</v>
      </c>
      <c r="D61" s="38">
        <v>26</v>
      </c>
      <c r="E61" s="36" t="s">
        <v>330</v>
      </c>
      <c r="F61" s="36">
        <v>1</v>
      </c>
      <c r="G61" s="39">
        <v>68</v>
      </c>
      <c r="H61" s="39">
        <v>34</v>
      </c>
      <c r="I61" s="66" t="s">
        <v>331</v>
      </c>
      <c r="J61" s="67">
        <v>44865</v>
      </c>
      <c r="K61" s="58" t="s">
        <v>332</v>
      </c>
      <c r="L61" s="36" t="s">
        <v>333</v>
      </c>
      <c r="M61" s="68">
        <v>68</v>
      </c>
      <c r="N61" s="69">
        <v>44852</v>
      </c>
      <c r="O61" s="55">
        <v>34</v>
      </c>
      <c r="P61" s="58" t="s">
        <v>334</v>
      </c>
      <c r="Q61" s="36" t="s">
        <v>96</v>
      </c>
      <c r="R61" s="69">
        <v>44680</v>
      </c>
      <c r="S61" s="36" t="s">
        <v>335</v>
      </c>
      <c r="T61" s="69">
        <v>44650</v>
      </c>
      <c r="U61" s="36" t="s">
        <v>98</v>
      </c>
      <c r="V61" s="36" t="s">
        <v>336</v>
      </c>
      <c r="W61" s="36">
        <v>896</v>
      </c>
      <c r="X61" s="36"/>
      <c r="Y61" s="36"/>
    </row>
    <row r="62" s="3" customFormat="1" ht="24" customHeight="1" spans="1:25">
      <c r="A62" s="19">
        <f>MAX($A$3:A61)+1</f>
        <v>22</v>
      </c>
      <c r="B62" s="20" t="s">
        <v>329</v>
      </c>
      <c r="C62" s="21" t="s">
        <v>828</v>
      </c>
      <c r="D62" s="21">
        <v>28</v>
      </c>
      <c r="E62" s="19" t="s">
        <v>345</v>
      </c>
      <c r="F62" s="19">
        <v>1</v>
      </c>
      <c r="G62" s="22">
        <v>28</v>
      </c>
      <c r="H62" s="22">
        <v>25.2</v>
      </c>
      <c r="I62" s="42" t="s">
        <v>331</v>
      </c>
      <c r="J62" s="43">
        <v>44865</v>
      </c>
      <c r="K62" s="19" t="s">
        <v>332</v>
      </c>
      <c r="L62" s="19" t="s">
        <v>346</v>
      </c>
      <c r="M62" s="57">
        <v>28</v>
      </c>
      <c r="N62" s="43">
        <v>44852</v>
      </c>
      <c r="O62" s="55">
        <v>7.56</v>
      </c>
      <c r="P62" s="58" t="s">
        <v>347</v>
      </c>
      <c r="Q62" s="36" t="s">
        <v>96</v>
      </c>
      <c r="R62" s="69">
        <v>44825</v>
      </c>
      <c r="S62" s="19" t="s">
        <v>348</v>
      </c>
      <c r="T62" s="43">
        <v>44711</v>
      </c>
      <c r="U62" s="19" t="s">
        <v>98</v>
      </c>
      <c r="V62" s="19" t="s">
        <v>336</v>
      </c>
      <c r="W62" s="19">
        <v>902</v>
      </c>
      <c r="X62" s="19"/>
      <c r="Y62" s="36"/>
    </row>
    <row r="63" s="3" customFormat="1" ht="24" customHeight="1" spans="1:25">
      <c r="A63" s="27"/>
      <c r="B63" s="28"/>
      <c r="C63" s="29"/>
      <c r="D63" s="29"/>
      <c r="E63" s="27"/>
      <c r="F63" s="27"/>
      <c r="G63" s="30"/>
      <c r="H63" s="30"/>
      <c r="I63" s="51"/>
      <c r="J63" s="52"/>
      <c r="K63" s="27"/>
      <c r="L63" s="27"/>
      <c r="M63" s="62"/>
      <c r="N63" s="52"/>
      <c r="O63" s="55">
        <v>17.64</v>
      </c>
      <c r="P63" s="58" t="s">
        <v>350</v>
      </c>
      <c r="Q63" s="36" t="s">
        <v>102</v>
      </c>
      <c r="R63" s="69">
        <v>44831</v>
      </c>
      <c r="S63" s="27"/>
      <c r="T63" s="52"/>
      <c r="U63" s="27"/>
      <c r="V63" s="27"/>
      <c r="W63" s="27"/>
      <c r="X63" s="27"/>
      <c r="Y63" s="36"/>
    </row>
    <row r="64" s="3" customFormat="1" ht="24" customHeight="1" spans="1:25">
      <c r="A64" s="19">
        <f>MAX($A$3:A63)+1</f>
        <v>23</v>
      </c>
      <c r="B64" s="20" t="s">
        <v>351</v>
      </c>
      <c r="C64" s="21" t="s">
        <v>828</v>
      </c>
      <c r="D64" s="21">
        <v>29</v>
      </c>
      <c r="E64" s="19" t="s">
        <v>352</v>
      </c>
      <c r="F64" s="19">
        <v>1</v>
      </c>
      <c r="G64" s="22">
        <v>50.5</v>
      </c>
      <c r="H64" s="22">
        <v>45.45</v>
      </c>
      <c r="I64" s="42" t="s">
        <v>353</v>
      </c>
      <c r="J64" s="43">
        <v>44925</v>
      </c>
      <c r="K64" s="19" t="s">
        <v>354</v>
      </c>
      <c r="L64" s="19" t="s">
        <v>355</v>
      </c>
      <c r="M64" s="57">
        <v>50.5</v>
      </c>
      <c r="N64" s="43">
        <v>44848</v>
      </c>
      <c r="O64" s="55">
        <v>35.45</v>
      </c>
      <c r="P64" s="58" t="s">
        <v>356</v>
      </c>
      <c r="Q64" s="36" t="s">
        <v>96</v>
      </c>
      <c r="R64" s="69">
        <v>44873</v>
      </c>
      <c r="S64" s="19" t="s">
        <v>357</v>
      </c>
      <c r="T64" s="43">
        <v>44644</v>
      </c>
      <c r="U64" s="19" t="s">
        <v>98</v>
      </c>
      <c r="V64" s="19" t="s">
        <v>99</v>
      </c>
      <c r="W64" s="19">
        <v>912</v>
      </c>
      <c r="X64" s="19"/>
      <c r="Y64" s="36"/>
    </row>
    <row r="65" s="3" customFormat="1" ht="24" customHeight="1" spans="1:25">
      <c r="A65" s="27"/>
      <c r="B65" s="28"/>
      <c r="C65" s="29"/>
      <c r="D65" s="29"/>
      <c r="E65" s="27"/>
      <c r="F65" s="27"/>
      <c r="G65" s="30"/>
      <c r="H65" s="30"/>
      <c r="I65" s="51"/>
      <c r="J65" s="52"/>
      <c r="K65" s="27"/>
      <c r="L65" s="27"/>
      <c r="M65" s="62"/>
      <c r="N65" s="52"/>
      <c r="O65" s="55">
        <v>10</v>
      </c>
      <c r="P65" s="58" t="s">
        <v>358</v>
      </c>
      <c r="Q65" s="36" t="s">
        <v>102</v>
      </c>
      <c r="R65" s="69">
        <v>44904</v>
      </c>
      <c r="S65" s="27"/>
      <c r="T65" s="52"/>
      <c r="U65" s="27"/>
      <c r="V65" s="27"/>
      <c r="W65" s="27"/>
      <c r="X65" s="27"/>
      <c r="Y65" s="36"/>
    </row>
    <row r="66" s="3" customFormat="1" ht="30" customHeight="1" spans="1:25">
      <c r="A66" s="36">
        <f>MAX($A$3:A65)+1</f>
        <v>24</v>
      </c>
      <c r="B66" s="37" t="s">
        <v>359</v>
      </c>
      <c r="C66" s="38" t="s">
        <v>828</v>
      </c>
      <c r="D66" s="38">
        <v>30</v>
      </c>
      <c r="E66" s="36" t="s">
        <v>360</v>
      </c>
      <c r="F66" s="36">
        <v>2</v>
      </c>
      <c r="G66" s="39">
        <v>11.2</v>
      </c>
      <c r="H66" s="39">
        <v>10.08</v>
      </c>
      <c r="I66" s="66" t="s">
        <v>361</v>
      </c>
      <c r="J66" s="67">
        <v>44925</v>
      </c>
      <c r="K66" s="58" t="s">
        <v>362</v>
      </c>
      <c r="L66" s="36" t="s">
        <v>363</v>
      </c>
      <c r="M66" s="68">
        <v>11.2</v>
      </c>
      <c r="N66" s="69">
        <v>44870</v>
      </c>
      <c r="O66" s="55">
        <v>10.08</v>
      </c>
      <c r="P66" s="58" t="s">
        <v>364</v>
      </c>
      <c r="Q66" s="36" t="s">
        <v>96</v>
      </c>
      <c r="R66" s="69">
        <v>44891</v>
      </c>
      <c r="S66" s="36" t="s">
        <v>365</v>
      </c>
      <c r="T66" s="69">
        <v>44651</v>
      </c>
      <c r="U66" s="36" t="s">
        <v>98</v>
      </c>
      <c r="V66" s="36" t="s">
        <v>99</v>
      </c>
      <c r="W66" s="36">
        <v>921</v>
      </c>
      <c r="X66" s="36"/>
      <c r="Y66" s="36"/>
    </row>
    <row r="67" s="3" customFormat="1" ht="29" customHeight="1" spans="1:25">
      <c r="A67" s="36">
        <f>MAX($A$3:A66)+1</f>
        <v>25</v>
      </c>
      <c r="B67" s="37" t="s">
        <v>367</v>
      </c>
      <c r="C67" s="38" t="s">
        <v>828</v>
      </c>
      <c r="D67" s="38">
        <v>31</v>
      </c>
      <c r="E67" s="36" t="s">
        <v>368</v>
      </c>
      <c r="F67" s="36">
        <v>1</v>
      </c>
      <c r="G67" s="39">
        <v>11.5</v>
      </c>
      <c r="H67" s="39">
        <v>11.5</v>
      </c>
      <c r="I67" s="66" t="s">
        <v>369</v>
      </c>
      <c r="J67" s="67">
        <v>44865</v>
      </c>
      <c r="K67" s="58" t="s">
        <v>370</v>
      </c>
      <c r="L67" s="36" t="s">
        <v>371</v>
      </c>
      <c r="M67" s="68">
        <v>11.5</v>
      </c>
      <c r="N67" s="69">
        <v>44854</v>
      </c>
      <c r="O67" s="55">
        <v>11.5</v>
      </c>
      <c r="P67" s="58" t="s">
        <v>372</v>
      </c>
      <c r="Q67" s="36" t="s">
        <v>96</v>
      </c>
      <c r="R67" s="69">
        <v>44897</v>
      </c>
      <c r="S67" s="36" t="s">
        <v>373</v>
      </c>
      <c r="T67" s="69">
        <v>44644</v>
      </c>
      <c r="U67" s="36" t="s">
        <v>98</v>
      </c>
      <c r="V67" s="36" t="s">
        <v>99</v>
      </c>
      <c r="W67" s="36">
        <v>928</v>
      </c>
      <c r="X67" s="36"/>
      <c r="Y67" s="36"/>
    </row>
    <row r="68" s="3" customFormat="1" ht="30" customHeight="1" spans="1:25">
      <c r="A68" s="36">
        <f>MAX($A$3:A67)+1</f>
        <v>26</v>
      </c>
      <c r="B68" s="90" t="s">
        <v>849</v>
      </c>
      <c r="C68" s="91" t="s">
        <v>828</v>
      </c>
      <c r="D68" s="91">
        <v>33</v>
      </c>
      <c r="E68" s="92" t="s">
        <v>382</v>
      </c>
      <c r="F68" s="36">
        <v>1</v>
      </c>
      <c r="G68" s="39">
        <v>37.3</v>
      </c>
      <c r="H68" s="39">
        <v>18.65</v>
      </c>
      <c r="I68" s="66" t="s">
        <v>376</v>
      </c>
      <c r="J68" s="67">
        <v>44925</v>
      </c>
      <c r="K68" s="58" t="s">
        <v>383</v>
      </c>
      <c r="L68" s="36" t="s">
        <v>384</v>
      </c>
      <c r="M68" s="68">
        <v>37.3</v>
      </c>
      <c r="N68" s="69">
        <v>44888</v>
      </c>
      <c r="O68" s="55">
        <v>18.65</v>
      </c>
      <c r="P68" s="58" t="s">
        <v>385</v>
      </c>
      <c r="Q68" s="36" t="s">
        <v>96</v>
      </c>
      <c r="R68" s="69">
        <v>44897</v>
      </c>
      <c r="S68" s="36" t="s">
        <v>386</v>
      </c>
      <c r="T68" s="69">
        <v>44644</v>
      </c>
      <c r="U68" s="36" t="s">
        <v>98</v>
      </c>
      <c r="V68" s="36" t="s">
        <v>99</v>
      </c>
      <c r="W68" s="36">
        <v>944</v>
      </c>
      <c r="X68" s="36"/>
      <c r="Y68" s="137"/>
    </row>
    <row r="69" s="3" customFormat="1" ht="30" customHeight="1" spans="1:25">
      <c r="A69" s="36">
        <f>MAX($A$3:A68)+1</f>
        <v>27</v>
      </c>
      <c r="B69" s="90" t="s">
        <v>387</v>
      </c>
      <c r="C69" s="91" t="s">
        <v>828</v>
      </c>
      <c r="D69" s="91">
        <v>34</v>
      </c>
      <c r="E69" s="92" t="s">
        <v>388</v>
      </c>
      <c r="F69" s="36">
        <v>1</v>
      </c>
      <c r="G69" s="39">
        <v>45</v>
      </c>
      <c r="H69" s="39">
        <v>27</v>
      </c>
      <c r="I69" s="66" t="s">
        <v>389</v>
      </c>
      <c r="J69" s="67">
        <v>44925</v>
      </c>
      <c r="K69" s="58" t="s">
        <v>390</v>
      </c>
      <c r="L69" s="36" t="s">
        <v>391</v>
      </c>
      <c r="M69" s="68">
        <v>45</v>
      </c>
      <c r="N69" s="69">
        <v>44902</v>
      </c>
      <c r="O69" s="55">
        <v>27</v>
      </c>
      <c r="P69" s="58" t="s">
        <v>300</v>
      </c>
      <c r="Q69" s="36" t="s">
        <v>96</v>
      </c>
      <c r="R69" s="69">
        <v>44897</v>
      </c>
      <c r="S69" s="36" t="s">
        <v>392</v>
      </c>
      <c r="T69" s="69">
        <v>44644</v>
      </c>
      <c r="U69" s="36" t="s">
        <v>98</v>
      </c>
      <c r="V69" s="36" t="s">
        <v>99</v>
      </c>
      <c r="W69" s="36">
        <v>954</v>
      </c>
      <c r="X69" s="36"/>
      <c r="Y69" s="137"/>
    </row>
    <row r="70" s="3" customFormat="1" ht="28" customHeight="1" spans="1:25">
      <c r="A70" s="19">
        <f>MAX($A$3:A69)+1</f>
        <v>28</v>
      </c>
      <c r="B70" s="93" t="s">
        <v>400</v>
      </c>
      <c r="C70" s="94" t="s">
        <v>828</v>
      </c>
      <c r="D70" s="94">
        <v>36</v>
      </c>
      <c r="E70" s="31" t="s">
        <v>852</v>
      </c>
      <c r="F70" s="19">
        <v>4</v>
      </c>
      <c r="G70" s="22">
        <v>84.4</v>
      </c>
      <c r="H70" s="22">
        <v>42.2</v>
      </c>
      <c r="I70" s="42" t="s">
        <v>376</v>
      </c>
      <c r="J70" s="43">
        <v>44925</v>
      </c>
      <c r="K70" s="19" t="s">
        <v>383</v>
      </c>
      <c r="L70" s="19" t="s">
        <v>402</v>
      </c>
      <c r="M70" s="44">
        <v>84.4</v>
      </c>
      <c r="N70" s="43">
        <v>44888</v>
      </c>
      <c r="O70" s="55">
        <v>32.2</v>
      </c>
      <c r="P70" s="58" t="s">
        <v>403</v>
      </c>
      <c r="Q70" s="36" t="s">
        <v>96</v>
      </c>
      <c r="R70" s="69">
        <v>44897</v>
      </c>
      <c r="S70" s="19" t="s">
        <v>404</v>
      </c>
      <c r="T70" s="43">
        <v>44644</v>
      </c>
      <c r="U70" s="19" t="s">
        <v>98</v>
      </c>
      <c r="V70" s="19" t="s">
        <v>99</v>
      </c>
      <c r="W70" s="19">
        <v>964</v>
      </c>
      <c r="X70" s="19"/>
      <c r="Y70" s="83"/>
    </row>
    <row r="71" s="3" customFormat="1" ht="39" customHeight="1" spans="1:25">
      <c r="A71" s="27"/>
      <c r="B71" s="95"/>
      <c r="C71" s="96"/>
      <c r="D71" s="96"/>
      <c r="E71" s="33"/>
      <c r="F71" s="27"/>
      <c r="G71" s="30"/>
      <c r="H71" s="30"/>
      <c r="I71" s="51"/>
      <c r="J71" s="52"/>
      <c r="K71" s="27"/>
      <c r="L71" s="27"/>
      <c r="M71" s="53"/>
      <c r="N71" s="52"/>
      <c r="O71" s="55">
        <v>10</v>
      </c>
      <c r="P71" s="58" t="s">
        <v>406</v>
      </c>
      <c r="Q71" s="36" t="s">
        <v>102</v>
      </c>
      <c r="R71" s="69">
        <v>44904</v>
      </c>
      <c r="S71" s="27"/>
      <c r="T71" s="52"/>
      <c r="U71" s="27"/>
      <c r="V71" s="27"/>
      <c r="W71" s="27"/>
      <c r="X71" s="27"/>
      <c r="Y71" s="85"/>
    </row>
    <row r="72" s="3" customFormat="1" ht="24" customHeight="1" spans="1:25">
      <c r="A72" s="19">
        <f>MAX($A$3:A71)+1</f>
        <v>29</v>
      </c>
      <c r="B72" s="93" t="s">
        <v>854</v>
      </c>
      <c r="C72" s="94" t="s">
        <v>828</v>
      </c>
      <c r="D72" s="94">
        <v>37</v>
      </c>
      <c r="E72" s="31" t="s">
        <v>408</v>
      </c>
      <c r="F72" s="19">
        <v>2</v>
      </c>
      <c r="G72" s="22">
        <v>49</v>
      </c>
      <c r="H72" s="22">
        <v>44.1</v>
      </c>
      <c r="I72" s="42" t="s">
        <v>409</v>
      </c>
      <c r="J72" s="43">
        <v>44925</v>
      </c>
      <c r="K72" s="19" t="s">
        <v>410</v>
      </c>
      <c r="L72" s="19" t="s">
        <v>411</v>
      </c>
      <c r="M72" s="57">
        <v>49</v>
      </c>
      <c r="N72" s="43">
        <v>44893</v>
      </c>
      <c r="O72" s="55">
        <v>4.1</v>
      </c>
      <c r="P72" s="58" t="s">
        <v>412</v>
      </c>
      <c r="Q72" s="36" t="s">
        <v>96</v>
      </c>
      <c r="R72" s="69">
        <v>44897</v>
      </c>
      <c r="S72" s="19" t="s">
        <v>413</v>
      </c>
      <c r="T72" s="43">
        <v>44651</v>
      </c>
      <c r="U72" s="19" t="s">
        <v>98</v>
      </c>
      <c r="V72" s="19" t="s">
        <v>99</v>
      </c>
      <c r="W72" s="19">
        <v>979</v>
      </c>
      <c r="X72" s="19"/>
      <c r="Y72" s="83"/>
    </row>
    <row r="73" s="3" customFormat="1" ht="24" customHeight="1" spans="1:25">
      <c r="A73" s="27"/>
      <c r="B73" s="95"/>
      <c r="C73" s="96"/>
      <c r="D73" s="96"/>
      <c r="E73" s="33"/>
      <c r="F73" s="27"/>
      <c r="G73" s="30"/>
      <c r="H73" s="30"/>
      <c r="I73" s="51"/>
      <c r="J73" s="52"/>
      <c r="K73" s="27"/>
      <c r="L73" s="27"/>
      <c r="M73" s="62"/>
      <c r="N73" s="52"/>
      <c r="O73" s="55">
        <v>40</v>
      </c>
      <c r="P73" s="58" t="s">
        <v>414</v>
      </c>
      <c r="Q73" s="36" t="s">
        <v>102</v>
      </c>
      <c r="R73" s="69">
        <v>44904</v>
      </c>
      <c r="S73" s="27"/>
      <c r="T73" s="52"/>
      <c r="U73" s="27"/>
      <c r="V73" s="27"/>
      <c r="W73" s="27"/>
      <c r="X73" s="27"/>
      <c r="Y73" s="85"/>
    </row>
    <row r="74" s="3" customFormat="1" ht="30" customHeight="1" spans="1:25">
      <c r="A74" s="19">
        <f>MAX($A$3:A73)+1</f>
        <v>30</v>
      </c>
      <c r="B74" s="20" t="s">
        <v>415</v>
      </c>
      <c r="C74" s="38" t="s">
        <v>828</v>
      </c>
      <c r="D74" s="21">
        <v>38</v>
      </c>
      <c r="E74" s="19" t="s">
        <v>416</v>
      </c>
      <c r="F74" s="19">
        <v>1</v>
      </c>
      <c r="G74" s="22">
        <v>21</v>
      </c>
      <c r="H74" s="22">
        <v>18.9</v>
      </c>
      <c r="I74" s="42" t="s">
        <v>322</v>
      </c>
      <c r="J74" s="43">
        <v>44925</v>
      </c>
      <c r="K74" s="19" t="s">
        <v>417</v>
      </c>
      <c r="L74" s="19" t="s">
        <v>418</v>
      </c>
      <c r="M74" s="57">
        <v>21</v>
      </c>
      <c r="N74" s="43">
        <v>44875</v>
      </c>
      <c r="O74" s="55">
        <v>18.9</v>
      </c>
      <c r="P74" s="58" t="s">
        <v>419</v>
      </c>
      <c r="Q74" s="36" t="s">
        <v>102</v>
      </c>
      <c r="R74" s="69">
        <v>44904</v>
      </c>
      <c r="S74" s="36" t="s">
        <v>420</v>
      </c>
      <c r="T74" s="69">
        <v>44650</v>
      </c>
      <c r="U74" s="36" t="s">
        <v>98</v>
      </c>
      <c r="V74" s="36" t="s">
        <v>99</v>
      </c>
      <c r="W74" s="36">
        <v>988</v>
      </c>
      <c r="X74" s="36"/>
      <c r="Y74" s="36"/>
    </row>
    <row r="75" s="3" customFormat="1" ht="31" customHeight="1" spans="1:25">
      <c r="A75" s="36">
        <f>MAX($A$3:A74)+1</f>
        <v>31</v>
      </c>
      <c r="B75" s="37" t="s">
        <v>424</v>
      </c>
      <c r="C75" s="38" t="s">
        <v>828</v>
      </c>
      <c r="D75" s="38">
        <v>40</v>
      </c>
      <c r="E75" s="36" t="s">
        <v>425</v>
      </c>
      <c r="F75" s="36">
        <v>13</v>
      </c>
      <c r="G75" s="39">
        <v>144.56</v>
      </c>
      <c r="H75" s="39">
        <v>0</v>
      </c>
      <c r="I75" s="66" t="s">
        <v>331</v>
      </c>
      <c r="J75" s="67">
        <v>44865</v>
      </c>
      <c r="K75" s="58" t="s">
        <v>426</v>
      </c>
      <c r="L75" s="36" t="s">
        <v>427</v>
      </c>
      <c r="M75" s="68">
        <v>144.56</v>
      </c>
      <c r="N75" s="69">
        <v>44852</v>
      </c>
      <c r="O75" s="55"/>
      <c r="P75" s="36"/>
      <c r="Q75" s="36"/>
      <c r="R75" s="36"/>
      <c r="S75" s="36" t="s">
        <v>428</v>
      </c>
      <c r="T75" s="69">
        <v>44650</v>
      </c>
      <c r="U75" s="36" t="s">
        <v>98</v>
      </c>
      <c r="V75" s="36" t="s">
        <v>336</v>
      </c>
      <c r="W75" s="36">
        <v>996</v>
      </c>
      <c r="X75" s="36"/>
      <c r="Y75" s="36"/>
    </row>
    <row r="76" s="3" customFormat="1" ht="28" customHeight="1" spans="1:25">
      <c r="A76" s="36">
        <f>MAX($A$3:A75)+1</f>
        <v>32</v>
      </c>
      <c r="B76" s="37" t="s">
        <v>424</v>
      </c>
      <c r="C76" s="38" t="s">
        <v>828</v>
      </c>
      <c r="D76" s="38">
        <v>41</v>
      </c>
      <c r="E76" s="36" t="s">
        <v>429</v>
      </c>
      <c r="F76" s="36">
        <v>17</v>
      </c>
      <c r="G76" s="39">
        <v>112.2</v>
      </c>
      <c r="H76" s="39">
        <v>0</v>
      </c>
      <c r="I76" s="66" t="s">
        <v>331</v>
      </c>
      <c r="J76" s="67">
        <v>44865</v>
      </c>
      <c r="K76" s="58" t="s">
        <v>426</v>
      </c>
      <c r="L76" s="36" t="s">
        <v>430</v>
      </c>
      <c r="M76" s="68">
        <v>112.2</v>
      </c>
      <c r="N76" s="69">
        <v>44852</v>
      </c>
      <c r="O76" s="55"/>
      <c r="P76" s="36"/>
      <c r="Q76" s="36"/>
      <c r="R76" s="36"/>
      <c r="S76" s="36" t="s">
        <v>431</v>
      </c>
      <c r="T76" s="69">
        <v>44651</v>
      </c>
      <c r="U76" s="36" t="s">
        <v>98</v>
      </c>
      <c r="V76" s="36" t="s">
        <v>336</v>
      </c>
      <c r="W76" s="36">
        <v>1002</v>
      </c>
      <c r="X76" s="36"/>
      <c r="Y76" s="36"/>
    </row>
    <row r="77" s="3" customFormat="1" ht="31" customHeight="1" spans="1:25">
      <c r="A77" s="36">
        <f>MAX($A$3:A76)+1</f>
        <v>33</v>
      </c>
      <c r="B77" s="37" t="s">
        <v>465</v>
      </c>
      <c r="C77" s="38" t="s">
        <v>828</v>
      </c>
      <c r="D77" s="38">
        <v>49</v>
      </c>
      <c r="E77" s="36" t="s">
        <v>466</v>
      </c>
      <c r="F77" s="36">
        <v>32</v>
      </c>
      <c r="G77" s="39">
        <v>528.18</v>
      </c>
      <c r="H77" s="39">
        <v>528.18</v>
      </c>
      <c r="I77" s="66" t="s">
        <v>451</v>
      </c>
      <c r="J77" s="109">
        <v>44834</v>
      </c>
      <c r="K77" s="110" t="s">
        <v>250</v>
      </c>
      <c r="L77" s="36" t="s">
        <v>467</v>
      </c>
      <c r="M77" s="68">
        <v>528.18</v>
      </c>
      <c r="N77" s="72">
        <v>44834</v>
      </c>
      <c r="O77" s="55">
        <v>528.18</v>
      </c>
      <c r="P77" s="58" t="s">
        <v>453</v>
      </c>
      <c r="Q77" s="36" t="s">
        <v>96</v>
      </c>
      <c r="R77" s="69" t="s">
        <v>454</v>
      </c>
      <c r="S77" s="36" t="s">
        <v>468</v>
      </c>
      <c r="T77" s="69">
        <v>44752</v>
      </c>
      <c r="U77" s="36" t="s">
        <v>456</v>
      </c>
      <c r="V77" s="36" t="s">
        <v>336</v>
      </c>
      <c r="W77" s="36">
        <v>1054</v>
      </c>
      <c r="X77" s="36" t="s">
        <v>975</v>
      </c>
      <c r="Y77" s="36"/>
    </row>
    <row r="78" s="3" customFormat="1" ht="30" customHeight="1" spans="1:25">
      <c r="A78" s="36">
        <f>MAX($A$3:A77)+1</f>
        <v>34</v>
      </c>
      <c r="B78" s="37" t="s">
        <v>235</v>
      </c>
      <c r="C78" s="38" t="s">
        <v>828</v>
      </c>
      <c r="D78" s="38">
        <v>50</v>
      </c>
      <c r="E78" s="36" t="s">
        <v>469</v>
      </c>
      <c r="F78" s="36">
        <v>238</v>
      </c>
      <c r="G78" s="39">
        <v>1948.9788</v>
      </c>
      <c r="H78" s="39">
        <v>1948.98</v>
      </c>
      <c r="I78" s="66" t="s">
        <v>451</v>
      </c>
      <c r="J78" s="109">
        <v>44865</v>
      </c>
      <c r="K78" s="110" t="s">
        <v>470</v>
      </c>
      <c r="L78" s="36" t="s">
        <v>471</v>
      </c>
      <c r="M78" s="68">
        <v>1948.9788</v>
      </c>
      <c r="N78" s="43">
        <v>44834</v>
      </c>
      <c r="O78" s="55">
        <v>1948.98</v>
      </c>
      <c r="P78" s="58" t="s">
        <v>453</v>
      </c>
      <c r="Q78" s="36" t="s">
        <v>96</v>
      </c>
      <c r="R78" s="69" t="s">
        <v>454</v>
      </c>
      <c r="S78" s="36" t="s">
        <v>472</v>
      </c>
      <c r="T78" s="69">
        <v>44752</v>
      </c>
      <c r="U78" s="36" t="s">
        <v>456</v>
      </c>
      <c r="V78" s="36" t="s">
        <v>336</v>
      </c>
      <c r="W78" s="36">
        <v>1067</v>
      </c>
      <c r="X78" s="36"/>
      <c r="Y78" s="36"/>
    </row>
    <row r="79" s="3" customFormat="1" ht="68" customHeight="1" spans="1:25">
      <c r="A79" s="36">
        <f>MAX($A$3:A78)+1</f>
        <v>35</v>
      </c>
      <c r="B79" s="37" t="s">
        <v>481</v>
      </c>
      <c r="C79" s="36" t="s">
        <v>828</v>
      </c>
      <c r="D79" s="36">
        <v>53</v>
      </c>
      <c r="E79" s="36" t="s">
        <v>482</v>
      </c>
      <c r="F79" s="92">
        <v>46</v>
      </c>
      <c r="G79" s="39">
        <v>1082.58</v>
      </c>
      <c r="H79" s="39">
        <v>1082.58</v>
      </c>
      <c r="I79" s="66" t="s">
        <v>451</v>
      </c>
      <c r="J79" s="109">
        <v>44895</v>
      </c>
      <c r="K79" s="110" t="s">
        <v>406</v>
      </c>
      <c r="L79" s="36" t="s">
        <v>483</v>
      </c>
      <c r="M79" s="68">
        <v>1082.58</v>
      </c>
      <c r="N79" s="43">
        <v>44889</v>
      </c>
      <c r="O79" s="55">
        <v>1082.58</v>
      </c>
      <c r="P79" s="58" t="s">
        <v>453</v>
      </c>
      <c r="Q79" s="36" t="s">
        <v>96</v>
      </c>
      <c r="R79" s="69" t="s">
        <v>454</v>
      </c>
      <c r="S79" s="36" t="s">
        <v>484</v>
      </c>
      <c r="T79" s="69">
        <v>44755</v>
      </c>
      <c r="U79" s="36" t="s">
        <v>456</v>
      </c>
      <c r="V79" s="36" t="s">
        <v>336</v>
      </c>
      <c r="W79" s="36">
        <v>1100</v>
      </c>
      <c r="X79" s="36"/>
      <c r="Y79" s="137"/>
    </row>
    <row r="80" s="3" customFormat="1" ht="57" customHeight="1" spans="1:25">
      <c r="A80" s="36">
        <f>MAX($A$3:A79)+1</f>
        <v>36</v>
      </c>
      <c r="B80" s="37" t="s">
        <v>486</v>
      </c>
      <c r="C80" s="38" t="s">
        <v>828</v>
      </c>
      <c r="D80" s="38">
        <v>54</v>
      </c>
      <c r="E80" s="36" t="s">
        <v>487</v>
      </c>
      <c r="F80" s="92">
        <v>102</v>
      </c>
      <c r="G80" s="39">
        <v>678.54</v>
      </c>
      <c r="H80" s="39">
        <v>678.54</v>
      </c>
      <c r="I80" s="66" t="s">
        <v>451</v>
      </c>
      <c r="J80" s="109">
        <v>44895</v>
      </c>
      <c r="K80" s="110" t="s">
        <v>406</v>
      </c>
      <c r="L80" s="36" t="s">
        <v>488</v>
      </c>
      <c r="M80" s="68">
        <v>678.54</v>
      </c>
      <c r="N80" s="43">
        <v>44889</v>
      </c>
      <c r="O80" s="55">
        <v>678.54</v>
      </c>
      <c r="P80" s="58" t="s">
        <v>453</v>
      </c>
      <c r="Q80" s="36" t="s">
        <v>96</v>
      </c>
      <c r="R80" s="69" t="s">
        <v>454</v>
      </c>
      <c r="S80" s="36" t="s">
        <v>489</v>
      </c>
      <c r="T80" s="69">
        <v>44755</v>
      </c>
      <c r="U80" s="36" t="s">
        <v>456</v>
      </c>
      <c r="V80" s="36" t="s">
        <v>336</v>
      </c>
      <c r="W80" s="36">
        <v>1108</v>
      </c>
      <c r="X80" s="36"/>
      <c r="Y80" s="137"/>
    </row>
    <row r="81" s="3" customFormat="1" ht="101" customHeight="1" spans="1:25">
      <c r="A81" s="36">
        <f>MAX($A$3:A80)+1</f>
        <v>37</v>
      </c>
      <c r="B81" s="37" t="s">
        <v>490</v>
      </c>
      <c r="C81" s="38" t="s">
        <v>828</v>
      </c>
      <c r="D81" s="38">
        <v>55</v>
      </c>
      <c r="E81" s="36" t="s">
        <v>491</v>
      </c>
      <c r="F81" s="92">
        <v>174</v>
      </c>
      <c r="G81" s="39">
        <v>2513.54</v>
      </c>
      <c r="H81" s="39">
        <v>2513.54</v>
      </c>
      <c r="I81" s="66" t="s">
        <v>451</v>
      </c>
      <c r="J81" s="109">
        <v>44895</v>
      </c>
      <c r="K81" s="110" t="s">
        <v>406</v>
      </c>
      <c r="L81" s="36" t="s">
        <v>492</v>
      </c>
      <c r="M81" s="68">
        <v>2513.54</v>
      </c>
      <c r="N81" s="43">
        <v>44888</v>
      </c>
      <c r="O81" s="55">
        <v>2513.54</v>
      </c>
      <c r="P81" s="58" t="s">
        <v>453</v>
      </c>
      <c r="Q81" s="36" t="s">
        <v>96</v>
      </c>
      <c r="R81" s="69" t="s">
        <v>454</v>
      </c>
      <c r="S81" s="36" t="s">
        <v>493</v>
      </c>
      <c r="T81" s="69">
        <v>44755</v>
      </c>
      <c r="U81" s="36" t="s">
        <v>456</v>
      </c>
      <c r="V81" s="36" t="s">
        <v>336</v>
      </c>
      <c r="W81" s="36">
        <v>1116</v>
      </c>
      <c r="X81" s="36"/>
      <c r="Y81" s="137"/>
    </row>
    <row r="82" s="3" customFormat="1" ht="81" customHeight="1" spans="1:25">
      <c r="A82" s="36">
        <f>MAX($A$3:A81)+1</f>
        <v>38</v>
      </c>
      <c r="B82" s="37" t="s">
        <v>424</v>
      </c>
      <c r="C82" s="38"/>
      <c r="D82" s="38">
        <v>56</v>
      </c>
      <c r="E82" s="36" t="s">
        <v>494</v>
      </c>
      <c r="F82" s="79">
        <v>27</v>
      </c>
      <c r="G82" s="39">
        <v>61.04</v>
      </c>
      <c r="H82" s="39">
        <v>61.04</v>
      </c>
      <c r="I82" s="66" t="s">
        <v>451</v>
      </c>
      <c r="J82" s="109">
        <v>44895</v>
      </c>
      <c r="K82" s="110" t="s">
        <v>406</v>
      </c>
      <c r="L82" s="36" t="s">
        <v>495</v>
      </c>
      <c r="M82" s="68">
        <v>61.04</v>
      </c>
      <c r="N82" s="43">
        <v>44887</v>
      </c>
      <c r="O82" s="55">
        <v>61.04</v>
      </c>
      <c r="P82" s="58" t="s">
        <v>453</v>
      </c>
      <c r="Q82" s="36" t="s">
        <v>96</v>
      </c>
      <c r="R82" s="69" t="s">
        <v>454</v>
      </c>
      <c r="S82" s="36" t="s">
        <v>496</v>
      </c>
      <c r="T82" s="69">
        <v>44755</v>
      </c>
      <c r="U82" s="36" t="s">
        <v>456</v>
      </c>
      <c r="V82" s="36" t="s">
        <v>336</v>
      </c>
      <c r="W82" s="36">
        <v>1126</v>
      </c>
      <c r="X82" s="36"/>
      <c r="Y82" s="137"/>
    </row>
    <row r="83" s="3" customFormat="1" ht="109" customHeight="1" spans="1:25">
      <c r="A83" s="36">
        <f>MAX($A$3:A82)+1</f>
        <v>39</v>
      </c>
      <c r="B83" s="37" t="s">
        <v>235</v>
      </c>
      <c r="C83" s="38" t="s">
        <v>828</v>
      </c>
      <c r="D83" s="38">
        <v>60</v>
      </c>
      <c r="E83" s="36" t="s">
        <v>508</v>
      </c>
      <c r="F83" s="79">
        <v>252</v>
      </c>
      <c r="G83" s="97">
        <v>3627.13</v>
      </c>
      <c r="H83" s="39">
        <v>3626.93</v>
      </c>
      <c r="I83" s="66" t="s">
        <v>451</v>
      </c>
      <c r="J83" s="109">
        <v>44895</v>
      </c>
      <c r="K83" s="110" t="s">
        <v>406</v>
      </c>
      <c r="L83" s="36" t="s">
        <v>509</v>
      </c>
      <c r="M83" s="68">
        <v>3626.93</v>
      </c>
      <c r="N83" s="69">
        <v>44889</v>
      </c>
      <c r="O83" s="55">
        <v>3626.93</v>
      </c>
      <c r="P83" s="58" t="s">
        <v>453</v>
      </c>
      <c r="Q83" s="36" t="s">
        <v>96</v>
      </c>
      <c r="R83" s="69" t="s">
        <v>454</v>
      </c>
      <c r="S83" s="36" t="s">
        <v>510</v>
      </c>
      <c r="T83" s="69">
        <v>44755</v>
      </c>
      <c r="U83" s="36" t="s">
        <v>456</v>
      </c>
      <c r="V83" s="36" t="s">
        <v>336</v>
      </c>
      <c r="W83" s="36">
        <v>1158</v>
      </c>
      <c r="X83" s="36"/>
      <c r="Y83" s="137"/>
    </row>
    <row r="84" s="3" customFormat="1" ht="33.95" customHeight="1" spans="1:25">
      <c r="A84" s="36">
        <f>MAX($A$3:A83)+1</f>
        <v>40</v>
      </c>
      <c r="B84" s="37" t="s">
        <v>329</v>
      </c>
      <c r="C84" s="38" t="s">
        <v>828</v>
      </c>
      <c r="D84" s="38">
        <v>61</v>
      </c>
      <c r="E84" s="36" t="s">
        <v>511</v>
      </c>
      <c r="F84" s="36">
        <v>5</v>
      </c>
      <c r="G84" s="39">
        <v>121.78</v>
      </c>
      <c r="H84" s="39">
        <v>121.78</v>
      </c>
      <c r="I84" s="66" t="s">
        <v>451</v>
      </c>
      <c r="J84" s="109">
        <v>44895</v>
      </c>
      <c r="K84" s="110" t="s">
        <v>406</v>
      </c>
      <c r="L84" s="36" t="s">
        <v>512</v>
      </c>
      <c r="M84" s="68">
        <v>121.78</v>
      </c>
      <c r="N84" s="69">
        <v>44889</v>
      </c>
      <c r="O84" s="55">
        <v>121.78</v>
      </c>
      <c r="P84" s="58" t="s">
        <v>453</v>
      </c>
      <c r="Q84" s="36" t="s">
        <v>96</v>
      </c>
      <c r="R84" s="69" t="s">
        <v>454</v>
      </c>
      <c r="S84" s="36" t="s">
        <v>513</v>
      </c>
      <c r="T84" s="69">
        <v>44755</v>
      </c>
      <c r="U84" s="36" t="s">
        <v>456</v>
      </c>
      <c r="V84" s="36" t="s">
        <v>336</v>
      </c>
      <c r="W84" s="36">
        <v>1169</v>
      </c>
      <c r="X84" s="36"/>
      <c r="Y84" s="137"/>
    </row>
    <row r="85" s="3" customFormat="1" ht="78" customHeight="1" spans="1:25">
      <c r="A85" s="36">
        <f>MAX($A$3:A84)+1</f>
        <v>41</v>
      </c>
      <c r="B85" s="37" t="s">
        <v>514</v>
      </c>
      <c r="C85" s="38" t="s">
        <v>828</v>
      </c>
      <c r="D85" s="38">
        <v>62</v>
      </c>
      <c r="E85" s="36" t="s">
        <v>515</v>
      </c>
      <c r="F85" s="79">
        <v>50</v>
      </c>
      <c r="G85" s="39">
        <v>315.31</v>
      </c>
      <c r="H85" s="39">
        <v>315.31</v>
      </c>
      <c r="I85" s="66" t="s">
        <v>451</v>
      </c>
      <c r="J85" s="109">
        <v>44895</v>
      </c>
      <c r="K85" s="110" t="s">
        <v>406</v>
      </c>
      <c r="L85" s="36" t="s">
        <v>516</v>
      </c>
      <c r="M85" s="68">
        <v>315.31</v>
      </c>
      <c r="N85" s="69">
        <v>44889</v>
      </c>
      <c r="O85" s="55">
        <v>315.31</v>
      </c>
      <c r="P85" s="58" t="s">
        <v>453</v>
      </c>
      <c r="Q85" s="36" t="s">
        <v>96</v>
      </c>
      <c r="R85" s="69" t="s">
        <v>454</v>
      </c>
      <c r="S85" s="36" t="s">
        <v>517</v>
      </c>
      <c r="T85" s="69">
        <v>44755</v>
      </c>
      <c r="U85" s="36" t="s">
        <v>456</v>
      </c>
      <c r="V85" s="36" t="s">
        <v>336</v>
      </c>
      <c r="W85" s="36">
        <v>1178</v>
      </c>
      <c r="X85" s="36"/>
      <c r="Y85" s="137"/>
    </row>
    <row r="86" s="3" customFormat="1" ht="33.95" customHeight="1" spans="1:25">
      <c r="A86" s="36">
        <f>MAX($A$3:A85)+1</f>
        <v>42</v>
      </c>
      <c r="B86" s="37" t="s">
        <v>526</v>
      </c>
      <c r="C86" s="38" t="s">
        <v>828</v>
      </c>
      <c r="D86" s="38">
        <v>65</v>
      </c>
      <c r="E86" s="36" t="s">
        <v>527</v>
      </c>
      <c r="F86" s="36">
        <v>155</v>
      </c>
      <c r="G86" s="39">
        <v>1330.67</v>
      </c>
      <c r="H86" s="39">
        <v>1330.67</v>
      </c>
      <c r="I86" s="66" t="s">
        <v>451</v>
      </c>
      <c r="J86" s="109">
        <v>44895</v>
      </c>
      <c r="K86" s="110" t="s">
        <v>406</v>
      </c>
      <c r="L86" s="36" t="s">
        <v>528</v>
      </c>
      <c r="M86" s="68">
        <v>1330.67</v>
      </c>
      <c r="N86" s="81">
        <v>44889</v>
      </c>
      <c r="O86" s="55">
        <v>1330.67</v>
      </c>
      <c r="P86" s="58" t="s">
        <v>453</v>
      </c>
      <c r="Q86" s="36" t="s">
        <v>96</v>
      </c>
      <c r="R86" s="69" t="s">
        <v>454</v>
      </c>
      <c r="S86" s="36" t="s">
        <v>529</v>
      </c>
      <c r="T86" s="69">
        <v>44755</v>
      </c>
      <c r="U86" s="36" t="s">
        <v>456</v>
      </c>
      <c r="V86" s="36" t="s">
        <v>336</v>
      </c>
      <c r="W86" s="36">
        <v>1209</v>
      </c>
      <c r="X86" s="36"/>
      <c r="Y86" s="137"/>
    </row>
    <row r="87" s="3" customFormat="1" ht="30" customHeight="1" spans="1:25">
      <c r="A87" s="36">
        <f>MAX($A$3:A86)+1</f>
        <v>43</v>
      </c>
      <c r="B87" s="37" t="s">
        <v>235</v>
      </c>
      <c r="C87" s="38" t="s">
        <v>828</v>
      </c>
      <c r="D87" s="38">
        <v>67</v>
      </c>
      <c r="E87" s="36" t="s">
        <v>536</v>
      </c>
      <c r="F87" s="36">
        <v>262</v>
      </c>
      <c r="G87" s="39">
        <v>1079.189836</v>
      </c>
      <c r="H87" s="39">
        <v>1079.189836</v>
      </c>
      <c r="I87" s="66" t="s">
        <v>537</v>
      </c>
      <c r="J87" s="109">
        <v>44865</v>
      </c>
      <c r="K87" s="110" t="s">
        <v>538</v>
      </c>
      <c r="L87" s="36" t="s">
        <v>539</v>
      </c>
      <c r="M87" s="68">
        <v>1079.19</v>
      </c>
      <c r="N87" s="43">
        <v>44855</v>
      </c>
      <c r="O87" s="55">
        <v>1079.19</v>
      </c>
      <c r="P87" s="47" t="s">
        <v>540</v>
      </c>
      <c r="Q87" s="36" t="s">
        <v>102</v>
      </c>
      <c r="R87" s="80">
        <v>45044</v>
      </c>
      <c r="S87" s="36" t="s">
        <v>541</v>
      </c>
      <c r="T87" s="69">
        <v>44752</v>
      </c>
      <c r="U87" s="36" t="s">
        <v>456</v>
      </c>
      <c r="V87" s="36" t="s">
        <v>336</v>
      </c>
      <c r="W87" s="36">
        <v>1223</v>
      </c>
      <c r="X87" s="36"/>
      <c r="Y87" s="137"/>
    </row>
    <row r="88" s="3" customFormat="1" ht="24" customHeight="1" spans="1:25">
      <c r="A88" s="19">
        <f>MAX($A$3:A87)+1</f>
        <v>44</v>
      </c>
      <c r="B88" s="20" t="s">
        <v>465</v>
      </c>
      <c r="C88" s="21" t="s">
        <v>828</v>
      </c>
      <c r="D88" s="21">
        <v>68</v>
      </c>
      <c r="E88" s="19" t="s">
        <v>542</v>
      </c>
      <c r="F88" s="19">
        <v>61</v>
      </c>
      <c r="G88" s="98">
        <v>1634.8</v>
      </c>
      <c r="H88" s="98">
        <v>490.44</v>
      </c>
      <c r="I88" s="42" t="s">
        <v>543</v>
      </c>
      <c r="J88" s="43">
        <v>44865</v>
      </c>
      <c r="K88" s="19" t="s">
        <v>544</v>
      </c>
      <c r="L88" s="19" t="s">
        <v>545</v>
      </c>
      <c r="M88" s="111">
        <v>1634.8</v>
      </c>
      <c r="N88" s="112">
        <v>44830</v>
      </c>
      <c r="O88" s="113">
        <v>190.44</v>
      </c>
      <c r="P88" s="36" t="s">
        <v>546</v>
      </c>
      <c r="Q88" s="19" t="s">
        <v>96</v>
      </c>
      <c r="R88" s="132">
        <v>44690</v>
      </c>
      <c r="S88" s="19" t="s">
        <v>547</v>
      </c>
      <c r="T88" s="43">
        <v>44650</v>
      </c>
      <c r="U88" s="19" t="s">
        <v>98</v>
      </c>
      <c r="V88" s="19" t="s">
        <v>99</v>
      </c>
      <c r="W88" s="19">
        <v>1246</v>
      </c>
      <c r="X88" s="19"/>
      <c r="Y88" s="36"/>
    </row>
    <row r="89" s="3" customFormat="1" ht="22" customHeight="1" spans="1:25">
      <c r="A89" s="27"/>
      <c r="B89" s="28"/>
      <c r="C89" s="29"/>
      <c r="D89" s="29"/>
      <c r="E89" s="27"/>
      <c r="F89" s="27"/>
      <c r="G89" s="99"/>
      <c r="H89" s="99"/>
      <c r="I89" s="51"/>
      <c r="J89" s="52"/>
      <c r="K89" s="27"/>
      <c r="L89" s="27"/>
      <c r="M89" s="114"/>
      <c r="N89" s="115"/>
      <c r="O89" s="113">
        <v>300</v>
      </c>
      <c r="P89" s="36" t="s">
        <v>191</v>
      </c>
      <c r="Q89" s="27" t="s">
        <v>102</v>
      </c>
      <c r="R89" s="125">
        <v>44711</v>
      </c>
      <c r="S89" s="27"/>
      <c r="T89" s="52"/>
      <c r="U89" s="27"/>
      <c r="V89" s="27"/>
      <c r="W89" s="27"/>
      <c r="X89" s="27"/>
      <c r="Y89" s="36"/>
    </row>
    <row r="90" s="3" customFormat="1" ht="24" customHeight="1" spans="1:25">
      <c r="A90" s="19">
        <f>MAX($A$3:A89)+1</f>
        <v>45</v>
      </c>
      <c r="B90" s="20" t="s">
        <v>548</v>
      </c>
      <c r="C90" s="21" t="s">
        <v>828</v>
      </c>
      <c r="D90" s="21">
        <v>69</v>
      </c>
      <c r="E90" s="19" t="s">
        <v>549</v>
      </c>
      <c r="F90" s="100">
        <v>1</v>
      </c>
      <c r="G90" s="98">
        <v>94.22</v>
      </c>
      <c r="H90" s="98">
        <v>84.798</v>
      </c>
      <c r="I90" s="42" t="s">
        <v>550</v>
      </c>
      <c r="J90" s="43">
        <v>44865</v>
      </c>
      <c r="K90" s="19" t="s">
        <v>551</v>
      </c>
      <c r="L90" s="19" t="s">
        <v>552</v>
      </c>
      <c r="M90" s="111">
        <v>94.22</v>
      </c>
      <c r="N90" s="112">
        <v>44851</v>
      </c>
      <c r="O90" s="55">
        <v>39.798</v>
      </c>
      <c r="P90" s="36" t="s">
        <v>553</v>
      </c>
      <c r="Q90" s="36" t="s">
        <v>96</v>
      </c>
      <c r="R90" s="81">
        <v>44935</v>
      </c>
      <c r="S90" s="19" t="s">
        <v>554</v>
      </c>
      <c r="T90" s="43">
        <v>44644</v>
      </c>
      <c r="U90" s="19" t="s">
        <v>98</v>
      </c>
      <c r="V90" s="19" t="s">
        <v>99</v>
      </c>
      <c r="W90" s="19">
        <v>1270</v>
      </c>
      <c r="X90" s="19"/>
      <c r="Y90" s="36"/>
    </row>
    <row r="91" s="3" customFormat="1" ht="24" customHeight="1" spans="1:25">
      <c r="A91" s="27"/>
      <c r="B91" s="28"/>
      <c r="C91" s="29"/>
      <c r="D91" s="29"/>
      <c r="E91" s="27"/>
      <c r="F91" s="101"/>
      <c r="G91" s="99"/>
      <c r="H91" s="99"/>
      <c r="I91" s="51"/>
      <c r="J91" s="52"/>
      <c r="K91" s="27"/>
      <c r="L91" s="27"/>
      <c r="M91" s="114"/>
      <c r="N91" s="115"/>
      <c r="O91" s="55">
        <v>45</v>
      </c>
      <c r="P91" s="36" t="s">
        <v>555</v>
      </c>
      <c r="Q91" s="36" t="s">
        <v>102</v>
      </c>
      <c r="R91" s="81">
        <v>44936</v>
      </c>
      <c r="S91" s="27"/>
      <c r="T91" s="52"/>
      <c r="U91" s="27"/>
      <c r="V91" s="27"/>
      <c r="W91" s="27"/>
      <c r="X91" s="27"/>
      <c r="Y91" s="36"/>
    </row>
    <row r="92" s="3" customFormat="1" ht="24" customHeight="1" spans="1:25">
      <c r="A92" s="19">
        <f>MAX($A$3:A91)+1</f>
        <v>46</v>
      </c>
      <c r="B92" s="20" t="s">
        <v>556</v>
      </c>
      <c r="C92" s="21" t="s">
        <v>828</v>
      </c>
      <c r="D92" s="21">
        <v>70</v>
      </c>
      <c r="E92" s="19" t="s">
        <v>557</v>
      </c>
      <c r="F92" s="19">
        <v>4</v>
      </c>
      <c r="G92" s="98">
        <v>70</v>
      </c>
      <c r="H92" s="98">
        <v>63</v>
      </c>
      <c r="I92" s="42" t="s">
        <v>550</v>
      </c>
      <c r="J92" s="43">
        <v>44865</v>
      </c>
      <c r="K92" s="19" t="s">
        <v>551</v>
      </c>
      <c r="L92" s="19" t="s">
        <v>558</v>
      </c>
      <c r="M92" s="111">
        <v>70</v>
      </c>
      <c r="N92" s="112">
        <v>44851</v>
      </c>
      <c r="O92" s="55">
        <v>35</v>
      </c>
      <c r="P92" s="36" t="s">
        <v>559</v>
      </c>
      <c r="Q92" s="36" t="s">
        <v>102</v>
      </c>
      <c r="R92" s="81">
        <v>44936</v>
      </c>
      <c r="S92" s="19" t="s">
        <v>560</v>
      </c>
      <c r="T92" s="43">
        <v>44651</v>
      </c>
      <c r="U92" s="19" t="s">
        <v>98</v>
      </c>
      <c r="V92" s="19" t="s">
        <v>99</v>
      </c>
      <c r="W92" s="19">
        <v>1290</v>
      </c>
      <c r="X92" s="19"/>
      <c r="Y92" s="36"/>
    </row>
    <row r="93" s="3" customFormat="1" ht="24" customHeight="1" spans="1:25">
      <c r="A93" s="27"/>
      <c r="B93" s="28"/>
      <c r="C93" s="29"/>
      <c r="D93" s="29"/>
      <c r="E93" s="27"/>
      <c r="F93" s="27"/>
      <c r="G93" s="99"/>
      <c r="H93" s="99"/>
      <c r="I93" s="51"/>
      <c r="J93" s="52"/>
      <c r="K93" s="27"/>
      <c r="L93" s="27"/>
      <c r="M93" s="114"/>
      <c r="N93" s="115"/>
      <c r="O93" s="55">
        <v>28</v>
      </c>
      <c r="P93" s="36" t="s">
        <v>561</v>
      </c>
      <c r="Q93" s="36" t="s">
        <v>96</v>
      </c>
      <c r="R93" s="81">
        <v>44935</v>
      </c>
      <c r="S93" s="27"/>
      <c r="T93" s="52"/>
      <c r="U93" s="27"/>
      <c r="V93" s="27"/>
      <c r="W93" s="27"/>
      <c r="X93" s="27"/>
      <c r="Y93" s="36"/>
    </row>
    <row r="94" s="3" customFormat="1" ht="24" customHeight="1" spans="1:25">
      <c r="A94" s="19">
        <f>MAX($A$3:A93)+1</f>
        <v>47</v>
      </c>
      <c r="B94" s="20" t="s">
        <v>572</v>
      </c>
      <c r="C94" s="21" t="s">
        <v>828</v>
      </c>
      <c r="D94" s="21">
        <v>72</v>
      </c>
      <c r="E94" s="19" t="s">
        <v>573</v>
      </c>
      <c r="F94" s="19">
        <v>2</v>
      </c>
      <c r="G94" s="98">
        <v>11.7</v>
      </c>
      <c r="H94" s="98">
        <v>11.115</v>
      </c>
      <c r="I94" s="42" t="s">
        <v>574</v>
      </c>
      <c r="J94" s="116" t="s">
        <v>564</v>
      </c>
      <c r="K94" s="19" t="s">
        <v>575</v>
      </c>
      <c r="L94" s="19" t="s">
        <v>576</v>
      </c>
      <c r="M94" s="111">
        <v>11.7</v>
      </c>
      <c r="N94" s="112">
        <v>44914</v>
      </c>
      <c r="O94" s="55">
        <v>6.12</v>
      </c>
      <c r="P94" s="36" t="s">
        <v>577</v>
      </c>
      <c r="Q94" s="36" t="s">
        <v>96</v>
      </c>
      <c r="R94" s="69">
        <v>44957</v>
      </c>
      <c r="S94" s="19" t="s">
        <v>578</v>
      </c>
      <c r="T94" s="43">
        <v>44719</v>
      </c>
      <c r="U94" s="19" t="s">
        <v>98</v>
      </c>
      <c r="V94" s="19" t="s">
        <v>99</v>
      </c>
      <c r="W94" s="19">
        <v>1341</v>
      </c>
      <c r="X94" s="19"/>
      <c r="Y94" s="36"/>
    </row>
    <row r="95" s="3" customFormat="1" ht="24" customHeight="1" spans="1:25">
      <c r="A95" s="27"/>
      <c r="B95" s="28"/>
      <c r="C95" s="29"/>
      <c r="D95" s="29"/>
      <c r="E95" s="27"/>
      <c r="F95" s="27"/>
      <c r="G95" s="99"/>
      <c r="H95" s="99"/>
      <c r="I95" s="51"/>
      <c r="J95" s="117"/>
      <c r="K95" s="27"/>
      <c r="L95" s="27"/>
      <c r="M95" s="114"/>
      <c r="N95" s="115"/>
      <c r="O95" s="55">
        <v>5</v>
      </c>
      <c r="P95" s="36" t="s">
        <v>579</v>
      </c>
      <c r="Q95" s="36" t="s">
        <v>102</v>
      </c>
      <c r="R95" s="69">
        <v>44957</v>
      </c>
      <c r="S95" s="27"/>
      <c r="T95" s="52"/>
      <c r="U95" s="27"/>
      <c r="V95" s="27"/>
      <c r="W95" s="27"/>
      <c r="X95" s="27"/>
      <c r="Y95" s="36"/>
    </row>
    <row r="96" s="3" customFormat="1" ht="24" customHeight="1" spans="1:25">
      <c r="A96" s="19">
        <f>MAX($A$3:A95)+1</f>
        <v>48</v>
      </c>
      <c r="B96" s="20" t="s">
        <v>580</v>
      </c>
      <c r="C96" s="21" t="s">
        <v>828</v>
      </c>
      <c r="D96" s="21">
        <v>73</v>
      </c>
      <c r="E96" s="19" t="s">
        <v>581</v>
      </c>
      <c r="F96" s="19">
        <v>7</v>
      </c>
      <c r="G96" s="98">
        <v>311.5</v>
      </c>
      <c r="H96" s="98">
        <v>155.75</v>
      </c>
      <c r="I96" s="42" t="s">
        <v>582</v>
      </c>
      <c r="J96" s="19" t="s">
        <v>564</v>
      </c>
      <c r="K96" s="19" t="s">
        <v>583</v>
      </c>
      <c r="L96" s="19" t="s">
        <v>584</v>
      </c>
      <c r="M96" s="111">
        <v>311.5</v>
      </c>
      <c r="N96" s="112">
        <v>44916</v>
      </c>
      <c r="O96" s="55">
        <v>5.75</v>
      </c>
      <c r="P96" s="36" t="s">
        <v>585</v>
      </c>
      <c r="Q96" s="36" t="s">
        <v>96</v>
      </c>
      <c r="R96" s="69">
        <v>44957</v>
      </c>
      <c r="S96" s="19" t="s">
        <v>586</v>
      </c>
      <c r="T96" s="43">
        <v>44650</v>
      </c>
      <c r="U96" s="19" t="s">
        <v>98</v>
      </c>
      <c r="V96" s="19" t="s">
        <v>99</v>
      </c>
      <c r="W96" s="19">
        <v>1353</v>
      </c>
      <c r="X96" s="19"/>
      <c r="Y96" s="36"/>
    </row>
    <row r="97" s="3" customFormat="1" ht="24" customHeight="1" spans="1:25">
      <c r="A97" s="27"/>
      <c r="B97" s="28"/>
      <c r="C97" s="29"/>
      <c r="D97" s="29"/>
      <c r="E97" s="27"/>
      <c r="F97" s="27"/>
      <c r="G97" s="99"/>
      <c r="H97" s="99"/>
      <c r="I97" s="51"/>
      <c r="J97" s="27"/>
      <c r="K97" s="27"/>
      <c r="L97" s="27"/>
      <c r="M97" s="114"/>
      <c r="N97" s="115"/>
      <c r="O97" s="55">
        <v>150</v>
      </c>
      <c r="P97" s="36" t="s">
        <v>587</v>
      </c>
      <c r="Q97" s="36" t="s">
        <v>102</v>
      </c>
      <c r="R97" s="69">
        <v>44957</v>
      </c>
      <c r="S97" s="27"/>
      <c r="T97" s="52"/>
      <c r="U97" s="27"/>
      <c r="V97" s="27"/>
      <c r="W97" s="27"/>
      <c r="X97" s="27"/>
      <c r="Y97" s="36"/>
    </row>
    <row r="98" s="3" customFormat="1" ht="24" customHeight="1" spans="1:25">
      <c r="A98" s="19">
        <f>MAX($A$3:A97)+1</f>
        <v>49</v>
      </c>
      <c r="B98" s="20" t="s">
        <v>595</v>
      </c>
      <c r="C98" s="21" t="s">
        <v>828</v>
      </c>
      <c r="D98" s="21">
        <v>75</v>
      </c>
      <c r="E98" s="19"/>
      <c r="F98" s="19">
        <v>1</v>
      </c>
      <c r="G98" s="98">
        <v>49.8</v>
      </c>
      <c r="H98" s="98">
        <v>44.82</v>
      </c>
      <c r="I98" s="42" t="s">
        <v>369</v>
      </c>
      <c r="J98" s="43">
        <v>45008</v>
      </c>
      <c r="K98" s="118" t="s">
        <v>596</v>
      </c>
      <c r="L98" s="19" t="s">
        <v>597</v>
      </c>
      <c r="M98" s="111">
        <v>49.8</v>
      </c>
      <c r="N98" s="112">
        <v>44854</v>
      </c>
      <c r="O98" s="55">
        <v>24.82</v>
      </c>
      <c r="P98" s="36" t="s">
        <v>598</v>
      </c>
      <c r="Q98" s="36" t="s">
        <v>96</v>
      </c>
      <c r="R98" s="69">
        <v>44900</v>
      </c>
      <c r="S98" s="19" t="s">
        <v>599</v>
      </c>
      <c r="T98" s="43">
        <v>44644</v>
      </c>
      <c r="U98" s="19" t="s">
        <v>98</v>
      </c>
      <c r="V98" s="19" t="s">
        <v>99</v>
      </c>
      <c r="W98" s="19">
        <v>1374</v>
      </c>
      <c r="X98" s="19"/>
      <c r="Y98" s="36"/>
    </row>
    <row r="99" s="3" customFormat="1" ht="24" customHeight="1" spans="1:25">
      <c r="A99" s="27"/>
      <c r="B99" s="28"/>
      <c r="C99" s="29"/>
      <c r="D99" s="29"/>
      <c r="E99" s="27"/>
      <c r="F99" s="27"/>
      <c r="G99" s="99"/>
      <c r="H99" s="99"/>
      <c r="I99" s="51"/>
      <c r="J99" s="52"/>
      <c r="K99" s="119"/>
      <c r="L99" s="27"/>
      <c r="M99" s="114"/>
      <c r="N99" s="115"/>
      <c r="O99" s="55">
        <v>20</v>
      </c>
      <c r="P99" s="36" t="s">
        <v>600</v>
      </c>
      <c r="Q99" s="36" t="s">
        <v>102</v>
      </c>
      <c r="R99" s="69">
        <v>44904</v>
      </c>
      <c r="S99" s="27"/>
      <c r="T99" s="52"/>
      <c r="U99" s="27"/>
      <c r="V99" s="27"/>
      <c r="W99" s="27"/>
      <c r="X99" s="27"/>
      <c r="Y99" s="36"/>
    </row>
    <row r="100" s="3" customFormat="1" ht="27" customHeight="1" spans="1:25">
      <c r="A100" s="36">
        <f>MAX($A$3:A99)+1</f>
        <v>50</v>
      </c>
      <c r="B100" s="37" t="s">
        <v>601</v>
      </c>
      <c r="C100" s="38" t="s">
        <v>828</v>
      </c>
      <c r="D100" s="38">
        <v>76</v>
      </c>
      <c r="E100" s="36"/>
      <c r="F100" s="36">
        <v>1</v>
      </c>
      <c r="G100" s="102">
        <v>2.4</v>
      </c>
      <c r="H100" s="102">
        <v>2.4</v>
      </c>
      <c r="I100" s="66" t="s">
        <v>369</v>
      </c>
      <c r="J100" s="120" t="s">
        <v>602</v>
      </c>
      <c r="K100" s="121" t="s">
        <v>370</v>
      </c>
      <c r="L100" s="36">
        <v>24194973</v>
      </c>
      <c r="M100" s="55">
        <v>2.4</v>
      </c>
      <c r="N100" s="122">
        <v>44854</v>
      </c>
      <c r="O100" s="55">
        <v>2.4</v>
      </c>
      <c r="P100" s="36" t="s">
        <v>603</v>
      </c>
      <c r="Q100" s="36" t="s">
        <v>96</v>
      </c>
      <c r="R100" s="69">
        <v>44957</v>
      </c>
      <c r="S100" s="36" t="s">
        <v>604</v>
      </c>
      <c r="T100" s="69">
        <v>44651</v>
      </c>
      <c r="U100" s="36" t="s">
        <v>98</v>
      </c>
      <c r="V100" s="36" t="s">
        <v>99</v>
      </c>
      <c r="W100" s="36">
        <v>1389</v>
      </c>
      <c r="X100" s="36"/>
      <c r="Y100" s="36"/>
    </row>
    <row r="101" s="3" customFormat="1" ht="24" customHeight="1" spans="1:25">
      <c r="A101" s="19">
        <f>MAX($A$3:A100)+1</f>
        <v>51</v>
      </c>
      <c r="B101" s="20" t="s">
        <v>605</v>
      </c>
      <c r="C101" s="21" t="s">
        <v>828</v>
      </c>
      <c r="D101" s="21">
        <v>77</v>
      </c>
      <c r="E101" s="19" t="s">
        <v>873</v>
      </c>
      <c r="F101" s="19">
        <v>11</v>
      </c>
      <c r="G101" s="98">
        <v>1287</v>
      </c>
      <c r="H101" s="98">
        <v>386.1</v>
      </c>
      <c r="I101" s="42" t="s">
        <v>543</v>
      </c>
      <c r="J101" s="43">
        <v>45071</v>
      </c>
      <c r="K101" s="19" t="s">
        <v>811</v>
      </c>
      <c r="L101" s="19" t="s">
        <v>874</v>
      </c>
      <c r="M101" s="111">
        <v>1287</v>
      </c>
      <c r="N101" s="112">
        <v>44930</v>
      </c>
      <c r="O101" s="55">
        <v>136.1</v>
      </c>
      <c r="P101" s="36" t="s">
        <v>606</v>
      </c>
      <c r="Q101" s="19" t="s">
        <v>96</v>
      </c>
      <c r="R101" s="125">
        <v>44691</v>
      </c>
      <c r="S101" s="19" t="s">
        <v>607</v>
      </c>
      <c r="T101" s="43">
        <v>44650</v>
      </c>
      <c r="U101" s="19" t="s">
        <v>98</v>
      </c>
      <c r="V101" s="19" t="s">
        <v>99</v>
      </c>
      <c r="W101" s="19">
        <v>1397</v>
      </c>
      <c r="X101" s="19"/>
      <c r="Y101" s="36"/>
    </row>
    <row r="102" s="3" customFormat="1" ht="24" customHeight="1" spans="1:25">
      <c r="A102" s="27"/>
      <c r="B102" s="28"/>
      <c r="C102" s="29"/>
      <c r="D102" s="29"/>
      <c r="E102" s="27"/>
      <c r="F102" s="27"/>
      <c r="G102" s="99"/>
      <c r="H102" s="99"/>
      <c r="I102" s="51"/>
      <c r="J102" s="52"/>
      <c r="K102" s="27"/>
      <c r="L102" s="27"/>
      <c r="M102" s="114"/>
      <c r="N102" s="115"/>
      <c r="O102" s="55">
        <v>250</v>
      </c>
      <c r="P102" s="36" t="s">
        <v>191</v>
      </c>
      <c r="Q102" s="27" t="s">
        <v>102</v>
      </c>
      <c r="R102" s="125">
        <v>44711</v>
      </c>
      <c r="S102" s="27"/>
      <c r="T102" s="52"/>
      <c r="U102" s="27"/>
      <c r="V102" s="27"/>
      <c r="W102" s="27"/>
      <c r="X102" s="27"/>
      <c r="Y102" s="36"/>
    </row>
    <row r="103" s="3" customFormat="1" ht="32" customHeight="1" spans="1:25">
      <c r="A103" s="19">
        <f>MAX($A$3:A102)+1</f>
        <v>52</v>
      </c>
      <c r="B103" s="20" t="s">
        <v>608</v>
      </c>
      <c r="C103" s="21" t="s">
        <v>828</v>
      </c>
      <c r="D103" s="21">
        <v>78</v>
      </c>
      <c r="E103" s="19"/>
      <c r="F103" s="19">
        <v>2</v>
      </c>
      <c r="G103" s="98">
        <v>685.86</v>
      </c>
      <c r="H103" s="98">
        <v>342.93</v>
      </c>
      <c r="I103" s="42" t="s">
        <v>331</v>
      </c>
      <c r="J103" s="43">
        <v>45107</v>
      </c>
      <c r="K103" s="23" t="s">
        <v>875</v>
      </c>
      <c r="L103" s="123" t="s">
        <v>876</v>
      </c>
      <c r="M103" s="111">
        <v>685.86</v>
      </c>
      <c r="N103" s="112">
        <v>45075</v>
      </c>
      <c r="O103" s="55">
        <v>142.93</v>
      </c>
      <c r="P103" s="36" t="s">
        <v>334</v>
      </c>
      <c r="Q103" s="27" t="s">
        <v>96</v>
      </c>
      <c r="R103" s="69">
        <v>44680</v>
      </c>
      <c r="S103" s="19" t="s">
        <v>609</v>
      </c>
      <c r="T103" s="43">
        <v>44651</v>
      </c>
      <c r="U103" s="19" t="s">
        <v>98</v>
      </c>
      <c r="V103" s="19" t="s">
        <v>336</v>
      </c>
      <c r="W103" s="19">
        <v>1428</v>
      </c>
      <c r="X103" s="19"/>
      <c r="Y103" s="83"/>
    </row>
    <row r="104" s="3" customFormat="1" ht="30" customHeight="1" spans="1:25">
      <c r="A104" s="27"/>
      <c r="B104" s="28"/>
      <c r="C104" s="29"/>
      <c r="D104" s="29"/>
      <c r="E104" s="27"/>
      <c r="F104" s="27"/>
      <c r="G104" s="99"/>
      <c r="H104" s="99"/>
      <c r="I104" s="51"/>
      <c r="J104" s="52"/>
      <c r="K104" s="27"/>
      <c r="L104" s="124"/>
      <c r="M104" s="114"/>
      <c r="N104" s="115"/>
      <c r="O104" s="55">
        <v>200</v>
      </c>
      <c r="P104" s="36" t="s">
        <v>610</v>
      </c>
      <c r="Q104" s="36" t="s">
        <v>102</v>
      </c>
      <c r="R104" s="69">
        <v>44708</v>
      </c>
      <c r="S104" s="27"/>
      <c r="T104" s="52"/>
      <c r="U104" s="27"/>
      <c r="V104" s="27"/>
      <c r="W104" s="27"/>
      <c r="X104" s="27"/>
      <c r="Y104" s="85"/>
    </row>
    <row r="105" s="3" customFormat="1" ht="39.95" customHeight="1" spans="1:25">
      <c r="A105" s="19">
        <f>MAX($A$3:A104)+1</f>
        <v>53</v>
      </c>
      <c r="B105" s="103" t="s">
        <v>611</v>
      </c>
      <c r="C105" s="38" t="s">
        <v>828</v>
      </c>
      <c r="D105" s="21">
        <v>79</v>
      </c>
      <c r="E105" s="19"/>
      <c r="F105" s="19">
        <v>4</v>
      </c>
      <c r="G105" s="102">
        <v>272</v>
      </c>
      <c r="H105" s="102">
        <v>136</v>
      </c>
      <c r="I105" s="42" t="s">
        <v>331</v>
      </c>
      <c r="J105" s="69">
        <v>45016</v>
      </c>
      <c r="K105" s="36" t="s">
        <v>612</v>
      </c>
      <c r="L105" s="36" t="s">
        <v>613</v>
      </c>
      <c r="M105" s="55">
        <v>272</v>
      </c>
      <c r="N105" s="125">
        <v>44995</v>
      </c>
      <c r="O105" s="55">
        <v>136</v>
      </c>
      <c r="P105" s="36" t="s">
        <v>334</v>
      </c>
      <c r="Q105" s="27" t="s">
        <v>96</v>
      </c>
      <c r="R105" s="69">
        <v>44680</v>
      </c>
      <c r="S105" s="19" t="s">
        <v>614</v>
      </c>
      <c r="T105" s="43">
        <v>44650</v>
      </c>
      <c r="U105" s="19" t="s">
        <v>98</v>
      </c>
      <c r="V105" s="19" t="s">
        <v>336</v>
      </c>
      <c r="W105" s="19">
        <v>1443</v>
      </c>
      <c r="X105" s="19"/>
      <c r="Y105" s="36"/>
    </row>
    <row r="106" s="3" customFormat="1" ht="24" customHeight="1" spans="1:25">
      <c r="A106" s="19">
        <f>MAX($A$3:A105)+1</f>
        <v>54</v>
      </c>
      <c r="B106" s="20" t="s">
        <v>615</v>
      </c>
      <c r="C106" s="21" t="s">
        <v>828</v>
      </c>
      <c r="D106" s="21">
        <v>80</v>
      </c>
      <c r="E106" s="19"/>
      <c r="F106" s="31">
        <v>3</v>
      </c>
      <c r="G106" s="104">
        <v>240</v>
      </c>
      <c r="H106" s="98">
        <v>240</v>
      </c>
      <c r="I106" s="42" t="s">
        <v>331</v>
      </c>
      <c r="J106" s="43">
        <v>45016</v>
      </c>
      <c r="K106" s="19" t="s">
        <v>612</v>
      </c>
      <c r="L106" s="19" t="s">
        <v>616</v>
      </c>
      <c r="M106" s="111">
        <v>240</v>
      </c>
      <c r="N106" s="112">
        <v>45000</v>
      </c>
      <c r="O106" s="55">
        <v>40</v>
      </c>
      <c r="P106" s="36" t="s">
        <v>334</v>
      </c>
      <c r="Q106" s="27" t="s">
        <v>96</v>
      </c>
      <c r="R106" s="69">
        <v>44680</v>
      </c>
      <c r="S106" s="19" t="s">
        <v>617</v>
      </c>
      <c r="T106" s="43">
        <v>44644</v>
      </c>
      <c r="U106" s="19" t="s">
        <v>98</v>
      </c>
      <c r="V106" s="19" t="s">
        <v>336</v>
      </c>
      <c r="W106" s="19">
        <v>1455</v>
      </c>
      <c r="X106" s="133"/>
      <c r="Y106" s="138"/>
    </row>
    <row r="107" s="3" customFormat="1" ht="24" customHeight="1" spans="1:25">
      <c r="A107" s="27"/>
      <c r="B107" s="28"/>
      <c r="C107" s="29"/>
      <c r="D107" s="29"/>
      <c r="E107" s="27"/>
      <c r="F107" s="33"/>
      <c r="G107" s="105"/>
      <c r="H107" s="99"/>
      <c r="I107" s="51"/>
      <c r="J107" s="52"/>
      <c r="K107" s="27"/>
      <c r="L107" s="27"/>
      <c r="M107" s="114"/>
      <c r="N107" s="115"/>
      <c r="O107" s="55">
        <v>200</v>
      </c>
      <c r="P107" s="36" t="s">
        <v>610</v>
      </c>
      <c r="Q107" s="36" t="s">
        <v>102</v>
      </c>
      <c r="R107" s="69">
        <v>44708</v>
      </c>
      <c r="S107" s="27"/>
      <c r="T107" s="52"/>
      <c r="U107" s="27"/>
      <c r="V107" s="27"/>
      <c r="W107" s="27"/>
      <c r="X107" s="134"/>
      <c r="Y107" s="139"/>
    </row>
    <row r="108" s="3" customFormat="1" ht="30" customHeight="1" spans="1:25">
      <c r="A108" s="36">
        <f>MAX($A$3:A107)+1</f>
        <v>55</v>
      </c>
      <c r="B108" s="37" t="s">
        <v>624</v>
      </c>
      <c r="C108" s="38" t="s">
        <v>828</v>
      </c>
      <c r="D108" s="38">
        <v>82</v>
      </c>
      <c r="E108" s="36"/>
      <c r="F108" s="36">
        <v>1</v>
      </c>
      <c r="G108" s="102">
        <v>3.5</v>
      </c>
      <c r="H108" s="102">
        <v>3.5</v>
      </c>
      <c r="I108" s="66" t="s">
        <v>625</v>
      </c>
      <c r="J108" s="69">
        <v>45071</v>
      </c>
      <c r="K108" s="36" t="s">
        <v>423</v>
      </c>
      <c r="L108" s="36">
        <v>7619562</v>
      </c>
      <c r="M108" s="55">
        <v>3.5</v>
      </c>
      <c r="N108" s="125">
        <v>44851</v>
      </c>
      <c r="O108" s="55">
        <v>3.5</v>
      </c>
      <c r="P108" s="36" t="s">
        <v>626</v>
      </c>
      <c r="Q108" s="36" t="s">
        <v>96</v>
      </c>
      <c r="R108" s="69">
        <v>44891</v>
      </c>
      <c r="S108" s="36" t="s">
        <v>627</v>
      </c>
      <c r="T108" s="69">
        <v>44697</v>
      </c>
      <c r="U108" s="36" t="s">
        <v>98</v>
      </c>
      <c r="V108" s="36" t="s">
        <v>99</v>
      </c>
      <c r="W108" s="36">
        <v>1470</v>
      </c>
      <c r="X108" s="36"/>
      <c r="Y108" s="36"/>
    </row>
    <row r="109" s="3" customFormat="1" ht="33" customHeight="1" spans="1:25">
      <c r="A109" s="36">
        <f>MAX($A$3:A108)+1</f>
        <v>56</v>
      </c>
      <c r="B109" s="37" t="s">
        <v>647</v>
      </c>
      <c r="C109" s="38" t="s">
        <v>828</v>
      </c>
      <c r="D109" s="38">
        <v>87</v>
      </c>
      <c r="E109" s="36"/>
      <c r="F109" s="36">
        <v>2</v>
      </c>
      <c r="G109" s="102">
        <v>203.48312</v>
      </c>
      <c r="H109" s="102">
        <v>189.352656</v>
      </c>
      <c r="I109" s="66" t="s">
        <v>648</v>
      </c>
      <c r="J109" s="69">
        <v>45107</v>
      </c>
      <c r="K109" s="36" t="s">
        <v>878</v>
      </c>
      <c r="L109" s="36" t="s">
        <v>879</v>
      </c>
      <c r="M109" s="55">
        <v>209.2</v>
      </c>
      <c r="N109" s="125">
        <v>45097</v>
      </c>
      <c r="O109" s="55">
        <v>189.3526</v>
      </c>
      <c r="P109" s="36" t="s">
        <v>649</v>
      </c>
      <c r="Q109" s="36" t="s">
        <v>96</v>
      </c>
      <c r="R109" s="69">
        <v>44845</v>
      </c>
      <c r="S109" s="36" t="s">
        <v>650</v>
      </c>
      <c r="T109" s="69">
        <v>44666</v>
      </c>
      <c r="U109" s="36" t="s">
        <v>98</v>
      </c>
      <c r="V109" s="36" t="s">
        <v>99</v>
      </c>
      <c r="W109" s="36">
        <v>1518</v>
      </c>
      <c r="X109" s="36"/>
      <c r="Y109" s="36"/>
    </row>
    <row r="110" s="3" customFormat="1" ht="30" customHeight="1" spans="1:25">
      <c r="A110" s="36">
        <f>MAX($A$3:A109)+1</f>
        <v>57</v>
      </c>
      <c r="B110" s="37" t="s">
        <v>656</v>
      </c>
      <c r="C110" s="38" t="s">
        <v>828</v>
      </c>
      <c r="D110" s="38">
        <v>89</v>
      </c>
      <c r="E110" s="36"/>
      <c r="F110" s="36">
        <v>3</v>
      </c>
      <c r="G110" s="102">
        <v>33.36</v>
      </c>
      <c r="H110" s="102">
        <v>0</v>
      </c>
      <c r="I110" s="66" t="s">
        <v>331</v>
      </c>
      <c r="J110" s="69">
        <v>45016</v>
      </c>
      <c r="K110" s="36" t="s">
        <v>612</v>
      </c>
      <c r="L110" s="327" t="s">
        <v>657</v>
      </c>
      <c r="M110" s="55">
        <v>33.36</v>
      </c>
      <c r="N110" s="125">
        <v>44994</v>
      </c>
      <c r="O110" s="55"/>
      <c r="P110" s="36"/>
      <c r="Q110" s="36"/>
      <c r="R110" s="36"/>
      <c r="S110" s="36" t="s">
        <v>658</v>
      </c>
      <c r="T110" s="69">
        <v>44756</v>
      </c>
      <c r="U110" s="36" t="s">
        <v>98</v>
      </c>
      <c r="V110" s="36" t="s">
        <v>336</v>
      </c>
      <c r="W110" s="36">
        <v>1528</v>
      </c>
      <c r="X110" s="36"/>
      <c r="Y110" s="36"/>
    </row>
    <row r="111" s="3" customFormat="1" ht="32" customHeight="1" spans="1:25">
      <c r="A111" s="36">
        <f>MAX($A$3:A110)+1</f>
        <v>58</v>
      </c>
      <c r="B111" s="37" t="s">
        <v>659</v>
      </c>
      <c r="C111" s="38"/>
      <c r="D111" s="38">
        <v>90</v>
      </c>
      <c r="E111" s="36"/>
      <c r="F111" s="36">
        <v>1</v>
      </c>
      <c r="G111" s="102">
        <v>0.9</v>
      </c>
      <c r="H111" s="102">
        <v>0.9</v>
      </c>
      <c r="I111" s="66" t="s">
        <v>660</v>
      </c>
      <c r="J111" s="69">
        <v>45008</v>
      </c>
      <c r="K111" s="36" t="s">
        <v>661</v>
      </c>
      <c r="L111" s="36">
        <v>13735449</v>
      </c>
      <c r="M111" s="55">
        <v>0.9</v>
      </c>
      <c r="N111" s="125">
        <v>44903</v>
      </c>
      <c r="O111" s="55">
        <v>0.9</v>
      </c>
      <c r="P111" s="36" t="s">
        <v>279</v>
      </c>
      <c r="Q111" s="36" t="s">
        <v>96</v>
      </c>
      <c r="R111" s="69">
        <v>44985</v>
      </c>
      <c r="S111" s="36" t="s">
        <v>662</v>
      </c>
      <c r="T111" s="135">
        <v>44895</v>
      </c>
      <c r="U111" s="36" t="s">
        <v>98</v>
      </c>
      <c r="V111" s="36" t="s">
        <v>99</v>
      </c>
      <c r="W111" s="36">
        <v>1532</v>
      </c>
      <c r="X111" s="36"/>
      <c r="Y111" s="36"/>
    </row>
    <row r="112" s="3" customFormat="1" ht="31" customHeight="1" spans="1:25">
      <c r="A112" s="36">
        <f>MAX($A$3:A111)+1</f>
        <v>59</v>
      </c>
      <c r="B112" s="37" t="s">
        <v>663</v>
      </c>
      <c r="C112" s="38" t="s">
        <v>828</v>
      </c>
      <c r="D112" s="38">
        <v>91</v>
      </c>
      <c r="E112" s="36" t="s">
        <v>880</v>
      </c>
      <c r="F112" s="36">
        <v>4</v>
      </c>
      <c r="G112" s="102">
        <v>5.76</v>
      </c>
      <c r="H112" s="102">
        <v>0</v>
      </c>
      <c r="I112" s="66" t="s">
        <v>340</v>
      </c>
      <c r="J112" s="69">
        <v>45071</v>
      </c>
      <c r="K112" s="36" t="s">
        <v>691</v>
      </c>
      <c r="L112" s="36">
        <v>52732807</v>
      </c>
      <c r="M112" s="55">
        <v>5.76</v>
      </c>
      <c r="N112" s="125">
        <v>44902</v>
      </c>
      <c r="O112" s="55"/>
      <c r="P112" s="36"/>
      <c r="Q112" s="36"/>
      <c r="R112" s="36"/>
      <c r="S112" s="36" t="s">
        <v>664</v>
      </c>
      <c r="T112" s="135">
        <v>44880</v>
      </c>
      <c r="U112" s="36" t="s">
        <v>98</v>
      </c>
      <c r="V112" s="36" t="s">
        <v>99</v>
      </c>
      <c r="W112" s="36">
        <v>1540</v>
      </c>
      <c r="X112" s="36"/>
      <c r="Y112" s="36"/>
    </row>
    <row r="113" s="3" customFormat="1" ht="24" customHeight="1" spans="1:25">
      <c r="A113" s="19">
        <f>MAX($A$3:A112)+1</f>
        <v>60</v>
      </c>
      <c r="B113" s="106" t="s">
        <v>666</v>
      </c>
      <c r="C113" s="94" t="s">
        <v>828</v>
      </c>
      <c r="D113" s="94">
        <v>92</v>
      </c>
      <c r="E113" s="31" t="s">
        <v>881</v>
      </c>
      <c r="F113" s="31">
        <v>10</v>
      </c>
      <c r="G113" s="104">
        <v>440</v>
      </c>
      <c r="H113" s="104">
        <v>420</v>
      </c>
      <c r="I113" s="126" t="s">
        <v>667</v>
      </c>
      <c r="J113" s="45" t="s">
        <v>882</v>
      </c>
      <c r="K113" s="31" t="s">
        <v>883</v>
      </c>
      <c r="L113" s="31" t="s">
        <v>884</v>
      </c>
      <c r="M113" s="111">
        <f>220+132</f>
        <v>352</v>
      </c>
      <c r="N113" s="112" t="s">
        <v>885</v>
      </c>
      <c r="O113" s="55">
        <v>220</v>
      </c>
      <c r="P113" s="36" t="s">
        <v>670</v>
      </c>
      <c r="Q113" s="36" t="s">
        <v>102</v>
      </c>
      <c r="R113" s="69">
        <v>45008</v>
      </c>
      <c r="S113" s="19" t="s">
        <v>671</v>
      </c>
      <c r="T113" s="43">
        <v>44708</v>
      </c>
      <c r="U113" s="19" t="s">
        <v>98</v>
      </c>
      <c r="V113" s="19" t="s">
        <v>99</v>
      </c>
      <c r="W113" s="19">
        <v>1544</v>
      </c>
      <c r="X113" s="19"/>
      <c r="Y113" s="83"/>
    </row>
    <row r="114" s="3" customFormat="1" ht="24" customHeight="1" spans="1:25">
      <c r="A114" s="27"/>
      <c r="B114" s="107"/>
      <c r="C114" s="96"/>
      <c r="D114" s="96"/>
      <c r="E114" s="33"/>
      <c r="F114" s="33"/>
      <c r="G114" s="105"/>
      <c r="H114" s="105"/>
      <c r="I114" s="127"/>
      <c r="J114" s="64"/>
      <c r="K114" s="33"/>
      <c r="L114" s="33"/>
      <c r="M114" s="114"/>
      <c r="N114" s="115"/>
      <c r="O114" s="55">
        <v>200</v>
      </c>
      <c r="P114" s="36" t="s">
        <v>673</v>
      </c>
      <c r="Q114" s="36" t="s">
        <v>102</v>
      </c>
      <c r="R114" s="69">
        <v>45044</v>
      </c>
      <c r="S114" s="27"/>
      <c r="T114" s="52"/>
      <c r="U114" s="27"/>
      <c r="V114" s="27"/>
      <c r="W114" s="27"/>
      <c r="X114" s="27"/>
      <c r="Y114" s="85"/>
    </row>
    <row r="115" s="3" customFormat="1" ht="33" customHeight="1" spans="1:25">
      <c r="A115" s="36">
        <f>MAX($A$3:A114)+1</f>
        <v>61</v>
      </c>
      <c r="B115" s="90" t="s">
        <v>504</v>
      </c>
      <c r="C115" s="91"/>
      <c r="D115" s="91">
        <v>94</v>
      </c>
      <c r="E115" s="92"/>
      <c r="F115" s="92">
        <v>8</v>
      </c>
      <c r="G115" s="108">
        <v>1.48</v>
      </c>
      <c r="H115" s="108">
        <v>1.48</v>
      </c>
      <c r="I115" s="128" t="s">
        <v>674</v>
      </c>
      <c r="J115" s="72">
        <v>44925</v>
      </c>
      <c r="K115" s="92" t="s">
        <v>675</v>
      </c>
      <c r="L115" s="92">
        <v>21327388</v>
      </c>
      <c r="M115" s="55">
        <v>1.48</v>
      </c>
      <c r="N115" s="125">
        <v>44859</v>
      </c>
      <c r="O115" s="55">
        <v>1.48</v>
      </c>
      <c r="P115" s="36" t="s">
        <v>678</v>
      </c>
      <c r="Q115" s="36" t="s">
        <v>96</v>
      </c>
      <c r="R115" s="69">
        <v>44957</v>
      </c>
      <c r="S115" s="36" t="s">
        <v>679</v>
      </c>
      <c r="T115" s="135">
        <v>44848</v>
      </c>
      <c r="U115" s="36" t="s">
        <v>98</v>
      </c>
      <c r="V115" s="36" t="s">
        <v>99</v>
      </c>
      <c r="W115" s="36">
        <v>1588</v>
      </c>
      <c r="X115" s="36"/>
      <c r="Y115" s="36"/>
    </row>
    <row r="116" s="3" customFormat="1" ht="30.95" customHeight="1" spans="1:25">
      <c r="A116" s="36">
        <f>MAX($A$3:A115)+1</f>
        <v>62</v>
      </c>
      <c r="B116" s="90" t="s">
        <v>432</v>
      </c>
      <c r="C116" s="91" t="s">
        <v>828</v>
      </c>
      <c r="D116" s="91">
        <v>95</v>
      </c>
      <c r="E116" s="92"/>
      <c r="F116" s="92">
        <v>10</v>
      </c>
      <c r="G116" s="108">
        <v>7.6</v>
      </c>
      <c r="H116" s="108">
        <v>0</v>
      </c>
      <c r="I116" s="128" t="s">
        <v>680</v>
      </c>
      <c r="J116" s="72">
        <v>45016</v>
      </c>
      <c r="K116" s="92" t="s">
        <v>681</v>
      </c>
      <c r="L116" s="328" t="s">
        <v>682</v>
      </c>
      <c r="M116" s="55">
        <v>7.6</v>
      </c>
      <c r="N116" s="125">
        <v>44970</v>
      </c>
      <c r="O116" s="55"/>
      <c r="P116" s="36"/>
      <c r="Q116" s="36"/>
      <c r="R116" s="36"/>
      <c r="S116" s="36" t="s">
        <v>683</v>
      </c>
      <c r="T116" s="135">
        <v>44880</v>
      </c>
      <c r="U116" s="36" t="s">
        <v>98</v>
      </c>
      <c r="V116" s="36" t="s">
        <v>99</v>
      </c>
      <c r="W116" s="36">
        <v>1596</v>
      </c>
      <c r="X116" s="36"/>
      <c r="Y116" s="36"/>
    </row>
    <row r="117" s="3" customFormat="1" ht="33" customHeight="1" spans="1:25">
      <c r="A117" s="36">
        <f>MAX($A$3:A116)+1</f>
        <v>63</v>
      </c>
      <c r="B117" s="90" t="s">
        <v>698</v>
      </c>
      <c r="C117" s="91" t="s">
        <v>828</v>
      </c>
      <c r="D117" s="91">
        <v>99</v>
      </c>
      <c r="E117" s="92"/>
      <c r="F117" s="92">
        <v>1</v>
      </c>
      <c r="G117" s="108">
        <v>4.3</v>
      </c>
      <c r="H117" s="108">
        <v>0</v>
      </c>
      <c r="I117" s="128" t="s">
        <v>699</v>
      </c>
      <c r="J117" s="72">
        <v>45071</v>
      </c>
      <c r="K117" s="92" t="s">
        <v>568</v>
      </c>
      <c r="L117" s="92" t="s">
        <v>888</v>
      </c>
      <c r="M117" s="55">
        <v>4.3</v>
      </c>
      <c r="N117" s="125">
        <v>44886</v>
      </c>
      <c r="O117" s="55"/>
      <c r="P117" s="36"/>
      <c r="Q117" s="36"/>
      <c r="R117" s="36"/>
      <c r="S117" s="36" t="s">
        <v>700</v>
      </c>
      <c r="T117" s="69">
        <v>44747</v>
      </c>
      <c r="U117" s="36" t="s">
        <v>98</v>
      </c>
      <c r="V117" s="36" t="s">
        <v>99</v>
      </c>
      <c r="W117" s="36">
        <v>1609</v>
      </c>
      <c r="X117" s="36"/>
      <c r="Y117" s="36"/>
    </row>
    <row r="118" s="3" customFormat="1" ht="32" customHeight="1" spans="1:25">
      <c r="A118" s="36">
        <f>MAX($A$3:A117)+1</f>
        <v>64</v>
      </c>
      <c r="B118" s="90" t="s">
        <v>889</v>
      </c>
      <c r="C118" s="91" t="s">
        <v>828</v>
      </c>
      <c r="D118" s="91"/>
      <c r="E118" s="92"/>
      <c r="F118" s="92">
        <v>11</v>
      </c>
      <c r="G118" s="108">
        <v>54.78</v>
      </c>
      <c r="H118" s="108">
        <v>0</v>
      </c>
      <c r="I118" s="128" t="s">
        <v>699</v>
      </c>
      <c r="J118" s="72">
        <v>45071</v>
      </c>
      <c r="K118" s="92" t="s">
        <v>568</v>
      </c>
      <c r="L118" s="92" t="s">
        <v>890</v>
      </c>
      <c r="M118" s="55">
        <v>54.78</v>
      </c>
      <c r="N118" s="125">
        <v>44886</v>
      </c>
      <c r="O118" s="55"/>
      <c r="P118" s="36"/>
      <c r="Q118" s="36"/>
      <c r="R118" s="36"/>
      <c r="S118" s="36" t="s">
        <v>702</v>
      </c>
      <c r="T118" s="69">
        <v>44708</v>
      </c>
      <c r="U118" s="36" t="s">
        <v>98</v>
      </c>
      <c r="V118" s="36" t="s">
        <v>99</v>
      </c>
      <c r="W118" s="36">
        <v>1614</v>
      </c>
      <c r="X118" s="36"/>
      <c r="Y118" s="36"/>
    </row>
    <row r="119" s="3" customFormat="1" ht="58" customHeight="1" spans="1:25">
      <c r="A119" s="36">
        <f>MAX($A$3:A118)+1</f>
        <v>65</v>
      </c>
      <c r="B119" s="90" t="s">
        <v>703</v>
      </c>
      <c r="C119" s="91"/>
      <c r="D119" s="91">
        <v>101</v>
      </c>
      <c r="E119" s="92"/>
      <c r="F119" s="92">
        <v>1</v>
      </c>
      <c r="G119" s="108">
        <v>0.8015</v>
      </c>
      <c r="H119" s="108">
        <v>0.8015</v>
      </c>
      <c r="I119" s="128" t="s">
        <v>439</v>
      </c>
      <c r="J119" s="129">
        <v>44925</v>
      </c>
      <c r="K119" s="92" t="s">
        <v>704</v>
      </c>
      <c r="L119" s="92">
        <v>17248400</v>
      </c>
      <c r="M119" s="55">
        <v>0.8015</v>
      </c>
      <c r="N119" s="125">
        <v>44876</v>
      </c>
      <c r="O119" s="55">
        <v>0.8</v>
      </c>
      <c r="P119" s="36" t="s">
        <v>639</v>
      </c>
      <c r="Q119" s="36" t="s">
        <v>96</v>
      </c>
      <c r="R119" s="69">
        <v>44985</v>
      </c>
      <c r="S119" s="36" t="s">
        <v>705</v>
      </c>
      <c r="T119" s="135">
        <v>44849</v>
      </c>
      <c r="U119" s="36" t="s">
        <v>98</v>
      </c>
      <c r="V119" s="36" t="s">
        <v>99</v>
      </c>
      <c r="W119" s="36">
        <v>1623</v>
      </c>
      <c r="X119" s="36" t="s">
        <v>877</v>
      </c>
      <c r="Y119" s="137"/>
    </row>
    <row r="120" s="3" customFormat="1" ht="24" customHeight="1" spans="1:25">
      <c r="A120" s="19">
        <f>MAX($A$3:A119)+1</f>
        <v>66</v>
      </c>
      <c r="B120" s="93" t="s">
        <v>711</v>
      </c>
      <c r="C120" s="94" t="s">
        <v>828</v>
      </c>
      <c r="D120" s="94">
        <v>103</v>
      </c>
      <c r="E120" s="31"/>
      <c r="F120" s="31">
        <v>4</v>
      </c>
      <c r="G120" s="104">
        <v>51.6</v>
      </c>
      <c r="H120" s="104">
        <v>40.48</v>
      </c>
      <c r="I120" s="126" t="s">
        <v>712</v>
      </c>
      <c r="J120" s="45">
        <v>45071</v>
      </c>
      <c r="K120" s="31" t="s">
        <v>593</v>
      </c>
      <c r="L120" s="31" t="s">
        <v>892</v>
      </c>
      <c r="M120" s="111">
        <v>51.6</v>
      </c>
      <c r="N120" s="112">
        <v>45057</v>
      </c>
      <c r="O120" s="55">
        <v>15.48</v>
      </c>
      <c r="P120" s="36" t="s">
        <v>713</v>
      </c>
      <c r="Q120" s="36" t="s">
        <v>96</v>
      </c>
      <c r="R120" s="69">
        <v>44691</v>
      </c>
      <c r="S120" s="19" t="s">
        <v>714</v>
      </c>
      <c r="T120" s="43">
        <v>44651</v>
      </c>
      <c r="U120" s="19" t="s">
        <v>98</v>
      </c>
      <c r="V120" s="19" t="s">
        <v>99</v>
      </c>
      <c r="W120" s="19">
        <v>1630</v>
      </c>
      <c r="X120" s="19"/>
      <c r="Y120" s="36"/>
    </row>
    <row r="121" s="3" customFormat="1" ht="24" customHeight="1" spans="1:25">
      <c r="A121" s="27"/>
      <c r="B121" s="95"/>
      <c r="C121" s="96"/>
      <c r="D121" s="96"/>
      <c r="E121" s="33"/>
      <c r="F121" s="33"/>
      <c r="G121" s="105"/>
      <c r="H121" s="105"/>
      <c r="I121" s="127"/>
      <c r="J121" s="33"/>
      <c r="K121" s="33"/>
      <c r="L121" s="33"/>
      <c r="M121" s="114"/>
      <c r="N121" s="115"/>
      <c r="O121" s="55">
        <v>25</v>
      </c>
      <c r="P121" s="36" t="s">
        <v>715</v>
      </c>
      <c r="Q121" s="36" t="s">
        <v>102</v>
      </c>
      <c r="R121" s="69">
        <v>44957</v>
      </c>
      <c r="S121" s="27"/>
      <c r="T121" s="52"/>
      <c r="U121" s="27"/>
      <c r="V121" s="27"/>
      <c r="W121" s="27"/>
      <c r="X121" s="27"/>
      <c r="Y121" s="36"/>
    </row>
    <row r="122" s="3" customFormat="1" ht="29" customHeight="1" spans="1:25">
      <c r="A122" s="36">
        <f>MAX($A$3:A121)+1</f>
        <v>67</v>
      </c>
      <c r="B122" s="37" t="s">
        <v>716</v>
      </c>
      <c r="C122" s="38" t="s">
        <v>828</v>
      </c>
      <c r="D122" s="38">
        <v>104</v>
      </c>
      <c r="E122" s="36" t="s">
        <v>893</v>
      </c>
      <c r="F122" s="36">
        <v>6</v>
      </c>
      <c r="G122" s="102">
        <v>16.8</v>
      </c>
      <c r="H122" s="102">
        <v>16.8</v>
      </c>
      <c r="I122" s="66" t="s">
        <v>284</v>
      </c>
      <c r="J122" s="69">
        <v>45138</v>
      </c>
      <c r="K122" s="36" t="s">
        <v>894</v>
      </c>
      <c r="L122" s="130" t="s">
        <v>895</v>
      </c>
      <c r="M122" s="55">
        <v>16.8</v>
      </c>
      <c r="N122" s="125">
        <v>45080</v>
      </c>
      <c r="O122" s="55">
        <v>16.8</v>
      </c>
      <c r="P122" s="36" t="s">
        <v>717</v>
      </c>
      <c r="Q122" s="36" t="s">
        <v>96</v>
      </c>
      <c r="R122" s="69">
        <v>44691</v>
      </c>
      <c r="S122" s="36" t="s">
        <v>718</v>
      </c>
      <c r="T122" s="69">
        <v>44650</v>
      </c>
      <c r="U122" s="36" t="s">
        <v>98</v>
      </c>
      <c r="V122" s="36" t="s">
        <v>99</v>
      </c>
      <c r="W122" s="36">
        <v>1643</v>
      </c>
      <c r="X122" s="36"/>
      <c r="Y122" s="36"/>
    </row>
    <row r="123" s="3" customFormat="1" ht="33" customHeight="1" spans="1:25">
      <c r="A123" s="19">
        <f>MAX($A$3:A122)+1</f>
        <v>68</v>
      </c>
      <c r="B123" s="20" t="s">
        <v>976</v>
      </c>
      <c r="C123" s="21" t="s">
        <v>828</v>
      </c>
      <c r="D123" s="21">
        <v>105</v>
      </c>
      <c r="E123" s="19"/>
      <c r="F123" s="19">
        <v>52</v>
      </c>
      <c r="G123" s="98">
        <v>338</v>
      </c>
      <c r="H123" s="98">
        <v>156</v>
      </c>
      <c r="I123" s="42" t="s">
        <v>707</v>
      </c>
      <c r="J123" s="43">
        <v>45138</v>
      </c>
      <c r="K123" s="19" t="s">
        <v>896</v>
      </c>
      <c r="L123" s="131" t="s">
        <v>897</v>
      </c>
      <c r="M123" s="111">
        <v>338</v>
      </c>
      <c r="N123" s="112">
        <v>45115</v>
      </c>
      <c r="O123" s="55">
        <v>66</v>
      </c>
      <c r="P123" s="36" t="s">
        <v>720</v>
      </c>
      <c r="Q123" s="36" t="s">
        <v>96</v>
      </c>
      <c r="R123" s="69">
        <v>44693</v>
      </c>
      <c r="S123" s="19" t="s">
        <v>721</v>
      </c>
      <c r="T123" s="43">
        <v>44659</v>
      </c>
      <c r="U123" s="19" t="s">
        <v>98</v>
      </c>
      <c r="V123" s="19" t="s">
        <v>99</v>
      </c>
      <c r="W123" s="19">
        <v>1650</v>
      </c>
      <c r="X123" s="19"/>
      <c r="Y123" s="83"/>
    </row>
    <row r="124" s="3" customFormat="1" ht="57" customHeight="1" spans="1:25">
      <c r="A124" s="27"/>
      <c r="B124" s="28"/>
      <c r="C124" s="29"/>
      <c r="D124" s="29"/>
      <c r="E124" s="27"/>
      <c r="F124" s="27"/>
      <c r="G124" s="99"/>
      <c r="H124" s="99"/>
      <c r="I124" s="51"/>
      <c r="J124" s="27"/>
      <c r="K124" s="27"/>
      <c r="L124" s="27"/>
      <c r="M124" s="114"/>
      <c r="N124" s="115"/>
      <c r="O124" s="55">
        <v>90</v>
      </c>
      <c r="P124" s="36" t="s">
        <v>722</v>
      </c>
      <c r="Q124" s="36" t="s">
        <v>102</v>
      </c>
      <c r="R124" s="69">
        <v>44711</v>
      </c>
      <c r="S124" s="27"/>
      <c r="T124" s="52"/>
      <c r="U124" s="27"/>
      <c r="V124" s="27"/>
      <c r="W124" s="27"/>
      <c r="X124" s="27"/>
      <c r="Y124" s="85"/>
    </row>
    <row r="125" s="3" customFormat="1" ht="24" customHeight="1" spans="1:25">
      <c r="A125" s="19">
        <f>MAX($A$3:A124)+1</f>
        <v>69</v>
      </c>
      <c r="B125" s="20" t="s">
        <v>723</v>
      </c>
      <c r="C125" s="21" t="s">
        <v>828</v>
      </c>
      <c r="D125" s="21">
        <v>106</v>
      </c>
      <c r="E125" s="19"/>
      <c r="F125" s="19">
        <v>40</v>
      </c>
      <c r="G125" s="98">
        <v>280</v>
      </c>
      <c r="H125" s="104">
        <v>126</v>
      </c>
      <c r="I125" s="42" t="s">
        <v>712</v>
      </c>
      <c r="J125" s="43">
        <v>45152</v>
      </c>
      <c r="K125" s="19" t="s">
        <v>899</v>
      </c>
      <c r="L125" s="131" t="s">
        <v>900</v>
      </c>
      <c r="M125" s="111">
        <v>280</v>
      </c>
      <c r="N125" s="112">
        <v>45143</v>
      </c>
      <c r="O125" s="55">
        <v>56</v>
      </c>
      <c r="P125" s="92" t="s">
        <v>724</v>
      </c>
      <c r="Q125" s="92" t="s">
        <v>96</v>
      </c>
      <c r="R125" s="72">
        <v>44691</v>
      </c>
      <c r="S125" s="19" t="s">
        <v>725</v>
      </c>
      <c r="T125" s="43">
        <v>44659</v>
      </c>
      <c r="U125" s="19" t="s">
        <v>98</v>
      </c>
      <c r="V125" s="19" t="s">
        <v>99</v>
      </c>
      <c r="W125" s="19">
        <v>1664</v>
      </c>
      <c r="X125" s="19"/>
      <c r="Y125" s="83"/>
    </row>
    <row r="126" s="3" customFormat="1" ht="24" customHeight="1" spans="1:25">
      <c r="A126" s="27"/>
      <c r="B126" s="28"/>
      <c r="C126" s="29"/>
      <c r="D126" s="29"/>
      <c r="E126" s="27"/>
      <c r="F126" s="27"/>
      <c r="G126" s="99"/>
      <c r="H126" s="105"/>
      <c r="I126" s="51"/>
      <c r="J126" s="27"/>
      <c r="K126" s="27"/>
      <c r="L126" s="27"/>
      <c r="M126" s="114"/>
      <c r="N126" s="115"/>
      <c r="O126" s="55">
        <v>70</v>
      </c>
      <c r="P126" s="92" t="s">
        <v>726</v>
      </c>
      <c r="Q126" s="92" t="s">
        <v>102</v>
      </c>
      <c r="R126" s="72">
        <v>44711</v>
      </c>
      <c r="S126" s="27"/>
      <c r="T126" s="52"/>
      <c r="U126" s="27"/>
      <c r="V126" s="27"/>
      <c r="W126" s="27"/>
      <c r="X126" s="27"/>
      <c r="Y126" s="85"/>
    </row>
    <row r="127" s="3" customFormat="1" ht="30" customHeight="1" spans="1:25">
      <c r="A127" s="36">
        <f>MAX($A$3:A126)+1</f>
        <v>70</v>
      </c>
      <c r="B127" s="37" t="s">
        <v>734</v>
      </c>
      <c r="C127" s="38" t="s">
        <v>828</v>
      </c>
      <c r="D127" s="38">
        <v>109</v>
      </c>
      <c r="E127" s="36"/>
      <c r="F127" s="36">
        <v>9</v>
      </c>
      <c r="G127" s="102">
        <v>89.3</v>
      </c>
      <c r="H127" s="102">
        <v>26.79</v>
      </c>
      <c r="I127" s="66" t="s">
        <v>712</v>
      </c>
      <c r="J127" s="43">
        <v>45152</v>
      </c>
      <c r="K127" s="36" t="s">
        <v>902</v>
      </c>
      <c r="L127" s="130" t="s">
        <v>903</v>
      </c>
      <c r="M127" s="55">
        <v>89.3</v>
      </c>
      <c r="N127" s="125">
        <v>45143</v>
      </c>
      <c r="O127" s="55">
        <v>26.79</v>
      </c>
      <c r="P127" s="36" t="s">
        <v>181</v>
      </c>
      <c r="Q127" s="36" t="s">
        <v>102</v>
      </c>
      <c r="R127" s="69">
        <v>44902</v>
      </c>
      <c r="S127" s="36" t="s">
        <v>735</v>
      </c>
      <c r="T127" s="69">
        <v>44869</v>
      </c>
      <c r="U127" s="36" t="s">
        <v>98</v>
      </c>
      <c r="V127" s="36" t="s">
        <v>99</v>
      </c>
      <c r="W127" s="36">
        <v>1695</v>
      </c>
      <c r="X127" s="36"/>
      <c r="Y127" s="36"/>
    </row>
    <row r="128" s="3" customFormat="1" ht="32" customHeight="1" spans="1:25">
      <c r="A128" s="36">
        <f>MAX($A$3:A127)+1</f>
        <v>71</v>
      </c>
      <c r="B128" s="37" t="s">
        <v>736</v>
      </c>
      <c r="C128" s="38" t="s">
        <v>828</v>
      </c>
      <c r="D128" s="38">
        <v>110</v>
      </c>
      <c r="E128" s="36"/>
      <c r="F128" s="36">
        <v>4</v>
      </c>
      <c r="G128" s="102">
        <v>48.4</v>
      </c>
      <c r="H128" s="102">
        <v>14.52</v>
      </c>
      <c r="I128" s="66" t="s">
        <v>707</v>
      </c>
      <c r="J128" s="43">
        <v>45138</v>
      </c>
      <c r="K128" s="19" t="s">
        <v>896</v>
      </c>
      <c r="L128" s="130" t="s">
        <v>904</v>
      </c>
      <c r="M128" s="55">
        <v>48.4</v>
      </c>
      <c r="N128" s="125">
        <v>45115</v>
      </c>
      <c r="O128" s="55">
        <v>14.52</v>
      </c>
      <c r="P128" s="36" t="s">
        <v>737</v>
      </c>
      <c r="Q128" s="36" t="s">
        <v>102</v>
      </c>
      <c r="R128" s="69">
        <v>44904</v>
      </c>
      <c r="S128" s="36" t="s">
        <v>738</v>
      </c>
      <c r="T128" s="136">
        <v>44869</v>
      </c>
      <c r="U128" s="19" t="s">
        <v>98</v>
      </c>
      <c r="V128" s="19" t="s">
        <v>99</v>
      </c>
      <c r="W128" s="19">
        <v>1715</v>
      </c>
      <c r="X128" s="19"/>
      <c r="Y128" s="36"/>
    </row>
    <row r="129" s="3" customFormat="1" ht="33" customHeight="1" spans="1:25">
      <c r="A129" s="36">
        <f>MAX($A$3:A128)+1</f>
        <v>72</v>
      </c>
      <c r="B129" s="37" t="s">
        <v>739</v>
      </c>
      <c r="C129" s="38" t="s">
        <v>828</v>
      </c>
      <c r="D129" s="38">
        <v>111</v>
      </c>
      <c r="E129" s="36"/>
      <c r="F129" s="36">
        <v>6</v>
      </c>
      <c r="G129" s="102">
        <v>39</v>
      </c>
      <c r="H129" s="102">
        <v>11.7</v>
      </c>
      <c r="I129" s="66" t="s">
        <v>707</v>
      </c>
      <c r="J129" s="43">
        <v>45138</v>
      </c>
      <c r="K129" s="19" t="s">
        <v>896</v>
      </c>
      <c r="L129" s="130" t="s">
        <v>905</v>
      </c>
      <c r="M129" s="55">
        <v>39</v>
      </c>
      <c r="N129" s="125">
        <v>45115</v>
      </c>
      <c r="O129" s="55">
        <v>11.7</v>
      </c>
      <c r="P129" s="36" t="s">
        <v>740</v>
      </c>
      <c r="Q129" s="36" t="s">
        <v>96</v>
      </c>
      <c r="R129" s="69">
        <v>44900</v>
      </c>
      <c r="S129" s="36" t="s">
        <v>741</v>
      </c>
      <c r="T129" s="148">
        <v>44869</v>
      </c>
      <c r="U129" s="19" t="s">
        <v>98</v>
      </c>
      <c r="V129" s="19" t="s">
        <v>99</v>
      </c>
      <c r="W129" s="19">
        <v>1724</v>
      </c>
      <c r="X129" s="19"/>
      <c r="Y129" s="36"/>
    </row>
    <row r="130" s="3" customFormat="1" ht="30" customHeight="1" spans="1:25">
      <c r="A130" s="36">
        <f>MAX($A$3:A129)+1</f>
        <v>73</v>
      </c>
      <c r="B130" s="37" t="s">
        <v>746</v>
      </c>
      <c r="C130" s="38" t="s">
        <v>828</v>
      </c>
      <c r="D130" s="38">
        <v>113</v>
      </c>
      <c r="E130" s="36"/>
      <c r="F130" s="36">
        <v>3</v>
      </c>
      <c r="G130" s="102">
        <v>2.68</v>
      </c>
      <c r="H130" s="102">
        <v>2.68</v>
      </c>
      <c r="I130" s="66" t="s">
        <v>747</v>
      </c>
      <c r="J130" s="69">
        <v>45077</v>
      </c>
      <c r="K130" s="36" t="s">
        <v>906</v>
      </c>
      <c r="L130" s="36" t="s">
        <v>907</v>
      </c>
      <c r="M130" s="55">
        <v>2.68</v>
      </c>
      <c r="N130" s="125" t="s">
        <v>908</v>
      </c>
      <c r="O130" s="55">
        <v>2.68</v>
      </c>
      <c r="P130" s="36" t="s">
        <v>748</v>
      </c>
      <c r="Q130" s="36" t="s">
        <v>96</v>
      </c>
      <c r="R130" s="69">
        <v>44925</v>
      </c>
      <c r="S130" s="36" t="s">
        <v>749</v>
      </c>
      <c r="T130" s="135">
        <v>44924</v>
      </c>
      <c r="U130" s="19" t="s">
        <v>98</v>
      </c>
      <c r="V130" s="19" t="s">
        <v>99</v>
      </c>
      <c r="W130" s="19">
        <v>1732</v>
      </c>
      <c r="X130" s="19"/>
      <c r="Y130" s="36"/>
    </row>
    <row r="131" s="3" customFormat="1" ht="27" customHeight="1" spans="1:25">
      <c r="A131" s="36">
        <f>MAX($A$3:A130)+1</f>
        <v>74</v>
      </c>
      <c r="B131" s="37" t="s">
        <v>750</v>
      </c>
      <c r="C131" s="38" t="s">
        <v>828</v>
      </c>
      <c r="D131" s="38">
        <v>114</v>
      </c>
      <c r="E131" s="36"/>
      <c r="F131" s="36">
        <v>1</v>
      </c>
      <c r="G131" s="102">
        <v>3.2</v>
      </c>
      <c r="H131" s="102">
        <v>3.2</v>
      </c>
      <c r="I131" s="66" t="s">
        <v>751</v>
      </c>
      <c r="J131" s="69">
        <v>45008</v>
      </c>
      <c r="K131" s="36" t="s">
        <v>752</v>
      </c>
      <c r="L131" s="36" t="s">
        <v>753</v>
      </c>
      <c r="M131" s="55">
        <v>3.2</v>
      </c>
      <c r="N131" s="125">
        <v>44930</v>
      </c>
      <c r="O131" s="55">
        <v>3.2</v>
      </c>
      <c r="P131" s="36" t="s">
        <v>754</v>
      </c>
      <c r="Q131" s="36" t="s">
        <v>96</v>
      </c>
      <c r="R131" s="69">
        <v>44925</v>
      </c>
      <c r="S131" s="36" t="s">
        <v>755</v>
      </c>
      <c r="T131" s="135">
        <v>44924</v>
      </c>
      <c r="U131" s="36" t="s">
        <v>98</v>
      </c>
      <c r="V131" s="36" t="s">
        <v>99</v>
      </c>
      <c r="W131" s="36">
        <v>1742</v>
      </c>
      <c r="X131" s="36"/>
      <c r="Y131" s="36"/>
    </row>
    <row r="132" s="3" customFormat="1" ht="24" customHeight="1" spans="1:25">
      <c r="A132" s="19">
        <f>MAX($A$3:A131)+1</f>
        <v>75</v>
      </c>
      <c r="B132" s="20" t="s">
        <v>778</v>
      </c>
      <c r="C132" s="21" t="s">
        <v>828</v>
      </c>
      <c r="D132" s="21">
        <v>123</v>
      </c>
      <c r="E132" s="19"/>
      <c r="F132" s="19">
        <v>1</v>
      </c>
      <c r="G132" s="98">
        <v>265</v>
      </c>
      <c r="H132" s="98">
        <v>238.5</v>
      </c>
      <c r="I132" s="42" t="s">
        <v>773</v>
      </c>
      <c r="J132" s="43">
        <v>45016</v>
      </c>
      <c r="K132" s="19" t="s">
        <v>779</v>
      </c>
      <c r="L132" s="19" t="s">
        <v>780</v>
      </c>
      <c r="M132" s="111">
        <v>265</v>
      </c>
      <c r="N132" s="112">
        <v>44939</v>
      </c>
      <c r="O132" s="55">
        <v>118.5</v>
      </c>
      <c r="P132" s="36" t="s">
        <v>781</v>
      </c>
      <c r="Q132" s="36" t="s">
        <v>96</v>
      </c>
      <c r="R132" s="69">
        <v>44893</v>
      </c>
      <c r="S132" s="19" t="s">
        <v>782</v>
      </c>
      <c r="T132" s="43">
        <v>44713</v>
      </c>
      <c r="U132" s="19" t="s">
        <v>98</v>
      </c>
      <c r="V132" s="19" t="s">
        <v>336</v>
      </c>
      <c r="W132" s="19">
        <v>1765</v>
      </c>
      <c r="X132" s="19"/>
      <c r="Y132" s="36"/>
    </row>
    <row r="133" s="3" customFormat="1" ht="24" customHeight="1" spans="1:25">
      <c r="A133" s="27"/>
      <c r="B133" s="28"/>
      <c r="C133" s="29"/>
      <c r="D133" s="29"/>
      <c r="E133" s="27"/>
      <c r="F133" s="27"/>
      <c r="G133" s="99"/>
      <c r="H133" s="99"/>
      <c r="I133" s="51"/>
      <c r="J133" s="52"/>
      <c r="K133" s="27"/>
      <c r="L133" s="27"/>
      <c r="M133" s="114"/>
      <c r="N133" s="115"/>
      <c r="O133" s="55">
        <v>120</v>
      </c>
      <c r="P133" s="36" t="s">
        <v>783</v>
      </c>
      <c r="Q133" s="36" t="s">
        <v>102</v>
      </c>
      <c r="R133" s="69">
        <v>44904</v>
      </c>
      <c r="S133" s="27"/>
      <c r="T133" s="52"/>
      <c r="U133" s="27"/>
      <c r="V133" s="27"/>
      <c r="W133" s="27"/>
      <c r="X133" s="27"/>
      <c r="Y133" s="36"/>
    </row>
    <row r="134" s="3" customFormat="1" ht="29" customHeight="1" spans="1:25">
      <c r="A134" s="36">
        <f>MAX($A$3:A133)+1</f>
        <v>76</v>
      </c>
      <c r="B134" s="37" t="s">
        <v>432</v>
      </c>
      <c r="C134" s="38"/>
      <c r="D134" s="38"/>
      <c r="E134" s="36" t="s">
        <v>910</v>
      </c>
      <c r="F134" s="36">
        <v>20</v>
      </c>
      <c r="G134" s="102">
        <v>15.1</v>
      </c>
      <c r="H134" s="102"/>
      <c r="I134" s="66" t="s">
        <v>331</v>
      </c>
      <c r="J134" s="69">
        <v>45107</v>
      </c>
      <c r="K134" s="36" t="s">
        <v>911</v>
      </c>
      <c r="L134" s="130" t="s">
        <v>912</v>
      </c>
      <c r="M134" s="55">
        <v>15.1</v>
      </c>
      <c r="N134" s="144">
        <v>45104</v>
      </c>
      <c r="O134" s="55"/>
      <c r="P134" s="36"/>
      <c r="Q134" s="36"/>
      <c r="R134" s="36"/>
      <c r="S134" s="36" t="s">
        <v>913</v>
      </c>
      <c r="T134" s="69">
        <v>45026</v>
      </c>
      <c r="U134" s="36" t="s">
        <v>98</v>
      </c>
      <c r="V134" s="36" t="s">
        <v>336</v>
      </c>
      <c r="W134" s="36">
        <v>1777</v>
      </c>
      <c r="X134" s="36"/>
      <c r="Y134" s="137"/>
    </row>
    <row r="135" s="3" customFormat="1" ht="29" customHeight="1" spans="1:25">
      <c r="A135" s="36">
        <f>MAX($A$3:A134)+1</f>
        <v>77</v>
      </c>
      <c r="B135" s="37" t="s">
        <v>465</v>
      </c>
      <c r="C135" s="38" t="s">
        <v>828</v>
      </c>
      <c r="D135" s="38"/>
      <c r="E135" s="36" t="s">
        <v>919</v>
      </c>
      <c r="F135" s="36">
        <v>6</v>
      </c>
      <c r="G135" s="102">
        <v>234</v>
      </c>
      <c r="H135" s="102"/>
      <c r="I135" s="66" t="s">
        <v>543</v>
      </c>
      <c r="J135" s="69">
        <v>45168</v>
      </c>
      <c r="K135" s="36" t="s">
        <v>920</v>
      </c>
      <c r="L135" s="130" t="s">
        <v>921</v>
      </c>
      <c r="M135" s="55">
        <v>234</v>
      </c>
      <c r="N135" s="144">
        <v>45159</v>
      </c>
      <c r="O135" s="55"/>
      <c r="P135" s="36"/>
      <c r="Q135" s="36"/>
      <c r="R135" s="36"/>
      <c r="S135" s="36" t="s">
        <v>922</v>
      </c>
      <c r="T135" s="69">
        <v>45149</v>
      </c>
      <c r="U135" s="36" t="s">
        <v>98</v>
      </c>
      <c r="V135" s="36" t="s">
        <v>99</v>
      </c>
      <c r="W135" s="36">
        <v>1788</v>
      </c>
      <c r="X135" s="36"/>
      <c r="Y135" s="36"/>
    </row>
    <row r="136" s="3" customFormat="1" ht="30" customHeight="1" spans="1:25">
      <c r="A136" s="36">
        <f>MAX($A$3:A135)+1</f>
        <v>78</v>
      </c>
      <c r="B136" s="37" t="s">
        <v>243</v>
      </c>
      <c r="C136" s="38" t="s">
        <v>828</v>
      </c>
      <c r="D136" s="38"/>
      <c r="E136" s="36" t="s">
        <v>923</v>
      </c>
      <c r="F136" s="36">
        <v>2</v>
      </c>
      <c r="G136" s="102">
        <v>759</v>
      </c>
      <c r="H136" s="102"/>
      <c r="I136" s="66" t="s">
        <v>254</v>
      </c>
      <c r="J136" s="69">
        <v>45168</v>
      </c>
      <c r="K136" s="36" t="s">
        <v>587</v>
      </c>
      <c r="L136" s="130" t="s">
        <v>924</v>
      </c>
      <c r="M136" s="55">
        <v>759</v>
      </c>
      <c r="N136" s="144">
        <v>45156</v>
      </c>
      <c r="O136" s="55"/>
      <c r="P136" s="36"/>
      <c r="Q136" s="36"/>
      <c r="R136" s="36"/>
      <c r="S136" s="36" t="s">
        <v>925</v>
      </c>
      <c r="T136" s="69">
        <v>45071</v>
      </c>
      <c r="U136" s="36" t="s">
        <v>98</v>
      </c>
      <c r="V136" s="36" t="s">
        <v>99</v>
      </c>
      <c r="W136" s="36">
        <v>1793</v>
      </c>
      <c r="X136" s="36"/>
      <c r="Y136" s="36"/>
    </row>
    <row r="137" s="3" customFormat="1" ht="46" customHeight="1" spans="1:25">
      <c r="A137" s="36">
        <f>MAX($A$3:A136)+1</f>
        <v>79</v>
      </c>
      <c r="B137" s="37" t="s">
        <v>926</v>
      </c>
      <c r="C137" s="38" t="s">
        <v>828</v>
      </c>
      <c r="D137" s="38"/>
      <c r="E137" s="36" t="s">
        <v>927</v>
      </c>
      <c r="F137" s="36">
        <v>10</v>
      </c>
      <c r="G137" s="102">
        <v>320.25</v>
      </c>
      <c r="H137" s="102"/>
      <c r="I137" s="66" t="s">
        <v>928</v>
      </c>
      <c r="J137" s="69">
        <v>45168</v>
      </c>
      <c r="K137" s="36" t="s">
        <v>579</v>
      </c>
      <c r="L137" s="130" t="s">
        <v>929</v>
      </c>
      <c r="M137" s="55">
        <v>320.25</v>
      </c>
      <c r="N137" s="144">
        <v>45148</v>
      </c>
      <c r="O137" s="55"/>
      <c r="P137" s="36"/>
      <c r="Q137" s="36"/>
      <c r="R137" s="36"/>
      <c r="S137" s="36" t="s">
        <v>930</v>
      </c>
      <c r="T137" s="69">
        <v>45105</v>
      </c>
      <c r="U137" s="36" t="s">
        <v>98</v>
      </c>
      <c r="V137" s="36" t="s">
        <v>99</v>
      </c>
      <c r="W137" s="36">
        <v>1810</v>
      </c>
      <c r="X137" s="36"/>
      <c r="Y137" s="137"/>
    </row>
    <row r="138" s="3" customFormat="1" ht="41" customHeight="1" spans="1:25">
      <c r="A138" s="36">
        <f>MAX($A$3:A137)+1</f>
        <v>80</v>
      </c>
      <c r="B138" s="37" t="s">
        <v>243</v>
      </c>
      <c r="C138" s="38" t="s">
        <v>828</v>
      </c>
      <c r="D138" s="38"/>
      <c r="E138" s="36"/>
      <c r="F138" s="36">
        <v>2</v>
      </c>
      <c r="G138" s="102">
        <v>754</v>
      </c>
      <c r="H138" s="102"/>
      <c r="I138" s="66" t="s">
        <v>245</v>
      </c>
      <c r="J138" s="69">
        <v>45168</v>
      </c>
      <c r="K138" s="36" t="s">
        <v>571</v>
      </c>
      <c r="L138" s="130" t="s">
        <v>932</v>
      </c>
      <c r="M138" s="55">
        <v>754</v>
      </c>
      <c r="N138" s="144">
        <v>45155</v>
      </c>
      <c r="O138" s="55"/>
      <c r="P138" s="36"/>
      <c r="Q138" s="36"/>
      <c r="R138" s="36"/>
      <c r="S138" s="36" t="s">
        <v>933</v>
      </c>
      <c r="T138" s="69">
        <v>45071</v>
      </c>
      <c r="U138" s="36" t="s">
        <v>98</v>
      </c>
      <c r="V138" s="36" t="s">
        <v>99</v>
      </c>
      <c r="W138" s="36">
        <v>1818</v>
      </c>
      <c r="X138" s="36"/>
      <c r="Y138" s="36"/>
    </row>
    <row r="139" s="3" customFormat="1" ht="38" customHeight="1" spans="1:25">
      <c r="A139" s="36">
        <f>MAX($A$3:A138)+1</f>
        <v>81</v>
      </c>
      <c r="B139" s="37" t="s">
        <v>934</v>
      </c>
      <c r="C139" s="38" t="s">
        <v>828</v>
      </c>
      <c r="D139" s="38"/>
      <c r="E139" s="36" t="s">
        <v>935</v>
      </c>
      <c r="F139" s="36">
        <v>2</v>
      </c>
      <c r="G139" s="102">
        <v>12.1</v>
      </c>
      <c r="H139" s="102"/>
      <c r="I139" s="66" t="s">
        <v>936</v>
      </c>
      <c r="J139" s="69">
        <v>45168</v>
      </c>
      <c r="K139" s="36" t="s">
        <v>937</v>
      </c>
      <c r="L139" s="130" t="s">
        <v>938</v>
      </c>
      <c r="M139" s="55">
        <v>12.1</v>
      </c>
      <c r="N139" s="144">
        <v>45148</v>
      </c>
      <c r="O139" s="55"/>
      <c r="P139" s="36"/>
      <c r="Q139" s="36"/>
      <c r="R139" s="36"/>
      <c r="S139" s="36" t="s">
        <v>939</v>
      </c>
      <c r="T139" s="69">
        <v>45096</v>
      </c>
      <c r="U139" s="36" t="s">
        <v>98</v>
      </c>
      <c r="V139" s="36" t="s">
        <v>99</v>
      </c>
      <c r="W139" s="36">
        <v>1835</v>
      </c>
      <c r="X139" s="36"/>
      <c r="Y139" s="36"/>
    </row>
    <row r="140" s="3" customFormat="1" ht="150" customHeight="1" spans="1:25">
      <c r="A140" s="36">
        <f>MAX($A$3:A139)+1</f>
        <v>82</v>
      </c>
      <c r="B140" s="37" t="s">
        <v>940</v>
      </c>
      <c r="C140" s="38" t="s">
        <v>828</v>
      </c>
      <c r="D140" s="38"/>
      <c r="E140" s="36" t="s">
        <v>941</v>
      </c>
      <c r="F140" s="36">
        <v>20</v>
      </c>
      <c r="G140" s="102">
        <v>1560</v>
      </c>
      <c r="H140" s="102"/>
      <c r="I140" s="66" t="s">
        <v>942</v>
      </c>
      <c r="J140" s="69">
        <v>45168</v>
      </c>
      <c r="K140" s="36" t="s">
        <v>943</v>
      </c>
      <c r="L140" s="130" t="s">
        <v>944</v>
      </c>
      <c r="M140" s="55">
        <v>1560</v>
      </c>
      <c r="N140" s="144">
        <v>45155</v>
      </c>
      <c r="O140" s="55"/>
      <c r="P140" s="36"/>
      <c r="Q140" s="36"/>
      <c r="R140" s="36"/>
      <c r="S140" s="36" t="s">
        <v>945</v>
      </c>
      <c r="T140" s="69">
        <v>45102</v>
      </c>
      <c r="U140" s="36" t="s">
        <v>98</v>
      </c>
      <c r="V140" s="36" t="s">
        <v>99</v>
      </c>
      <c r="W140" s="36">
        <v>1839</v>
      </c>
      <c r="X140" s="36"/>
      <c r="Y140" s="36"/>
    </row>
    <row r="141" s="3" customFormat="1" ht="32" customHeight="1" spans="1:25">
      <c r="A141" s="36">
        <f>MAX($A$3:A140)+1</f>
        <v>83</v>
      </c>
      <c r="B141" s="37" t="s">
        <v>947</v>
      </c>
      <c r="C141" s="38" t="s">
        <v>828</v>
      </c>
      <c r="D141" s="38"/>
      <c r="E141" s="36" t="s">
        <v>948</v>
      </c>
      <c r="F141" s="36">
        <v>1</v>
      </c>
      <c r="G141" s="102">
        <v>70</v>
      </c>
      <c r="H141" s="102"/>
      <c r="I141" s="66" t="s">
        <v>331</v>
      </c>
      <c r="J141" s="69">
        <v>45168</v>
      </c>
      <c r="K141" s="36" t="s">
        <v>949</v>
      </c>
      <c r="L141" s="130" t="s">
        <v>950</v>
      </c>
      <c r="M141" s="55">
        <v>70</v>
      </c>
      <c r="N141" s="144">
        <v>45155</v>
      </c>
      <c r="O141" s="55"/>
      <c r="P141" s="36"/>
      <c r="Q141" s="36"/>
      <c r="R141" s="36"/>
      <c r="S141" s="36" t="s">
        <v>951</v>
      </c>
      <c r="T141" s="69">
        <v>45146</v>
      </c>
      <c r="U141" s="36" t="s">
        <v>98</v>
      </c>
      <c r="V141" s="36" t="s">
        <v>99</v>
      </c>
      <c r="W141" s="36">
        <v>1867</v>
      </c>
      <c r="X141" s="36"/>
      <c r="Y141" s="36"/>
    </row>
    <row r="142" s="3" customFormat="1" ht="33" customHeight="1" spans="1:25">
      <c r="A142" s="36">
        <f>MAX($A$3:A141)+1</f>
        <v>84</v>
      </c>
      <c r="B142" s="37" t="s">
        <v>947</v>
      </c>
      <c r="C142" s="38" t="s">
        <v>828</v>
      </c>
      <c r="D142" s="38"/>
      <c r="E142" s="36" t="s">
        <v>952</v>
      </c>
      <c r="F142" s="36">
        <v>1</v>
      </c>
      <c r="G142" s="102">
        <v>80</v>
      </c>
      <c r="H142" s="102"/>
      <c r="I142" s="66" t="s">
        <v>331</v>
      </c>
      <c r="J142" s="69">
        <v>45168</v>
      </c>
      <c r="K142" s="36" t="s">
        <v>953</v>
      </c>
      <c r="L142" s="130" t="s">
        <v>954</v>
      </c>
      <c r="M142" s="55">
        <v>80</v>
      </c>
      <c r="N142" s="144">
        <v>45155</v>
      </c>
      <c r="O142" s="55"/>
      <c r="P142" s="36"/>
      <c r="Q142" s="36"/>
      <c r="R142" s="36"/>
      <c r="S142" s="36" t="s">
        <v>955</v>
      </c>
      <c r="T142" s="69">
        <v>45146</v>
      </c>
      <c r="U142" s="36" t="s">
        <v>98</v>
      </c>
      <c r="V142" s="36" t="s">
        <v>99</v>
      </c>
      <c r="W142" s="36">
        <v>1872</v>
      </c>
      <c r="X142" s="36"/>
      <c r="Y142" s="36"/>
    </row>
    <row r="143" s="3" customFormat="1" ht="33" customHeight="1" spans="1:25">
      <c r="A143" s="36">
        <f>MAX($A$3:A142)+1</f>
        <v>85</v>
      </c>
      <c r="B143" s="37" t="s">
        <v>580</v>
      </c>
      <c r="C143" s="38" t="s">
        <v>828</v>
      </c>
      <c r="D143" s="38"/>
      <c r="E143" s="36" t="s">
        <v>956</v>
      </c>
      <c r="F143" s="36">
        <v>13</v>
      </c>
      <c r="G143" s="102">
        <v>517.4</v>
      </c>
      <c r="H143" s="102"/>
      <c r="I143" s="66" t="s">
        <v>582</v>
      </c>
      <c r="J143" s="69">
        <v>45168</v>
      </c>
      <c r="K143" s="36" t="s">
        <v>957</v>
      </c>
      <c r="L143" s="130" t="s">
        <v>958</v>
      </c>
      <c r="M143" s="55">
        <v>517.4</v>
      </c>
      <c r="N143" s="144">
        <v>45156</v>
      </c>
      <c r="O143" s="55"/>
      <c r="P143" s="36"/>
      <c r="Q143" s="36"/>
      <c r="R143" s="36"/>
      <c r="S143" s="36" t="s">
        <v>959</v>
      </c>
      <c r="T143" s="69">
        <v>45097</v>
      </c>
      <c r="U143" s="36" t="s">
        <v>98</v>
      </c>
      <c r="V143" s="36" t="s">
        <v>99</v>
      </c>
      <c r="W143" s="36">
        <v>1877</v>
      </c>
      <c r="X143" s="36"/>
      <c r="Y143" s="36"/>
    </row>
    <row r="144" s="3" customFormat="1" ht="33" customHeight="1" spans="1:25">
      <c r="A144" s="36">
        <f>MAX($A$3:A143)+1</f>
        <v>86</v>
      </c>
      <c r="B144" s="37" t="s">
        <v>580</v>
      </c>
      <c r="C144" s="38" t="s">
        <v>828</v>
      </c>
      <c r="D144" s="38"/>
      <c r="E144" s="36" t="s">
        <v>956</v>
      </c>
      <c r="F144" s="36">
        <v>7</v>
      </c>
      <c r="G144" s="102">
        <v>280</v>
      </c>
      <c r="H144" s="102"/>
      <c r="I144" s="66" t="s">
        <v>582</v>
      </c>
      <c r="J144" s="69">
        <v>45168</v>
      </c>
      <c r="K144" s="36" t="s">
        <v>960</v>
      </c>
      <c r="L144" s="130" t="s">
        <v>961</v>
      </c>
      <c r="M144" s="55">
        <v>280</v>
      </c>
      <c r="N144" s="144">
        <v>45156</v>
      </c>
      <c r="O144" s="55"/>
      <c r="P144" s="36"/>
      <c r="Q144" s="36"/>
      <c r="R144" s="36"/>
      <c r="S144" s="36" t="s">
        <v>962</v>
      </c>
      <c r="T144" s="69">
        <v>45087</v>
      </c>
      <c r="U144" s="36" t="s">
        <v>98</v>
      </c>
      <c r="V144" s="36" t="s">
        <v>99</v>
      </c>
      <c r="W144" s="36">
        <v>1888</v>
      </c>
      <c r="X144" s="36"/>
      <c r="Y144" s="36"/>
    </row>
    <row r="145" s="3" customFormat="1" ht="65" customHeight="1" spans="1:25">
      <c r="A145" s="36">
        <f>MAX($A$3:A144)+1</f>
        <v>87</v>
      </c>
      <c r="B145" s="37" t="s">
        <v>580</v>
      </c>
      <c r="C145" s="38" t="s">
        <v>828</v>
      </c>
      <c r="D145" s="38"/>
      <c r="E145" s="36" t="s">
        <v>963</v>
      </c>
      <c r="F145" s="36">
        <v>7</v>
      </c>
      <c r="G145" s="102">
        <v>280</v>
      </c>
      <c r="H145" s="102"/>
      <c r="I145" s="66" t="s">
        <v>667</v>
      </c>
      <c r="J145" s="69">
        <v>45168</v>
      </c>
      <c r="K145" s="36" t="s">
        <v>964</v>
      </c>
      <c r="L145" s="130" t="s">
        <v>965</v>
      </c>
      <c r="M145" s="55">
        <f>200+80</f>
        <v>280</v>
      </c>
      <c r="N145" s="144" t="s">
        <v>966</v>
      </c>
      <c r="O145" s="55"/>
      <c r="P145" s="36"/>
      <c r="Q145" s="36"/>
      <c r="R145" s="36"/>
      <c r="S145" s="36" t="s">
        <v>967</v>
      </c>
      <c r="T145" s="69">
        <v>45087</v>
      </c>
      <c r="U145" s="36" t="s">
        <v>98</v>
      </c>
      <c r="V145" s="36" t="s">
        <v>99</v>
      </c>
      <c r="W145" s="36">
        <v>1896</v>
      </c>
      <c r="X145" s="36"/>
      <c r="Y145" s="137"/>
    </row>
    <row r="146" s="3" customFormat="1" ht="33" customHeight="1" spans="1:25">
      <c r="A146" s="36">
        <f>MAX($A$3:A145)+1</f>
        <v>88</v>
      </c>
      <c r="B146" s="37" t="s">
        <v>465</v>
      </c>
      <c r="C146" s="38" t="s">
        <v>828</v>
      </c>
      <c r="D146" s="38"/>
      <c r="E146" s="36" t="s">
        <v>968</v>
      </c>
      <c r="F146" s="92">
        <v>15</v>
      </c>
      <c r="G146" s="108">
        <v>480</v>
      </c>
      <c r="H146" s="102"/>
      <c r="I146" s="66" t="s">
        <v>543</v>
      </c>
      <c r="J146" s="69">
        <v>45168</v>
      </c>
      <c r="K146" s="36" t="s">
        <v>969</v>
      </c>
      <c r="L146" s="130" t="s">
        <v>970</v>
      </c>
      <c r="M146" s="55">
        <v>480</v>
      </c>
      <c r="N146" s="144">
        <v>45152</v>
      </c>
      <c r="O146" s="55"/>
      <c r="P146" s="36"/>
      <c r="Q146" s="36"/>
      <c r="R146" s="36"/>
      <c r="S146" s="36" t="s">
        <v>971</v>
      </c>
      <c r="T146" s="69">
        <v>45098</v>
      </c>
      <c r="U146" s="36" t="s">
        <v>98</v>
      </c>
      <c r="V146" s="36" t="s">
        <v>99</v>
      </c>
      <c r="W146" s="36">
        <v>1928</v>
      </c>
      <c r="X146" s="36"/>
      <c r="Y146" s="137"/>
    </row>
    <row r="147" s="1" customFormat="1" ht="38" customHeight="1" spans="1:25">
      <c r="A147" s="140"/>
      <c r="B147" s="141"/>
      <c r="C147" s="141"/>
      <c r="D147" s="141"/>
      <c r="E147" s="142"/>
      <c r="F147" s="143"/>
      <c r="G147" s="143">
        <f>SUM(G4:G146)</f>
        <v>38570.659256</v>
      </c>
      <c r="H147" s="143"/>
      <c r="I147" s="145"/>
      <c r="J147" s="146"/>
      <c r="K147" s="146"/>
      <c r="L147" s="146"/>
      <c r="M147" s="143">
        <f>SUM(M4:M146)</f>
        <v>36512.6763</v>
      </c>
      <c r="N147" s="147"/>
      <c r="O147" s="147"/>
      <c r="P147" s="146"/>
      <c r="Q147" s="146"/>
      <c r="R147" s="146"/>
      <c r="S147" s="146"/>
      <c r="T147" s="146"/>
      <c r="U147" s="146"/>
      <c r="V147" s="146"/>
      <c r="W147" s="146"/>
      <c r="X147" s="146"/>
      <c r="Y147" s="149"/>
    </row>
    <row r="148" s="1" customFormat="1" spans="1:16">
      <c r="A148" s="4"/>
      <c r="B148" s="5"/>
      <c r="G148" s="6"/>
      <c r="H148" s="7"/>
      <c r="I148" s="8"/>
      <c r="K148" s="9"/>
      <c r="P148" s="9"/>
    </row>
    <row r="149" s="1" customFormat="1" spans="1:16">
      <c r="A149" s="4"/>
      <c r="B149" s="5"/>
      <c r="G149" s="6"/>
      <c r="H149" s="7"/>
      <c r="I149" s="8"/>
      <c r="K149" s="9"/>
      <c r="P149" s="9"/>
    </row>
  </sheetData>
  <autoFilter ref="A3:Y147">
    <extLst/>
  </autoFilter>
  <mergeCells count="781">
    <mergeCell ref="A1:X1"/>
    <mergeCell ref="A2:W2"/>
    <mergeCell ref="A4:A6"/>
    <mergeCell ref="A7:A9"/>
    <mergeCell ref="A10:A12"/>
    <mergeCell ref="A13:A15"/>
    <mergeCell ref="A16:A18"/>
    <mergeCell ref="A19:A21"/>
    <mergeCell ref="A22:A24"/>
    <mergeCell ref="A25:A26"/>
    <mergeCell ref="A27:A28"/>
    <mergeCell ref="A29:A32"/>
    <mergeCell ref="A33:A34"/>
    <mergeCell ref="A35:A38"/>
    <mergeCell ref="A39:A40"/>
    <mergeCell ref="A41:A42"/>
    <mergeCell ref="A43:A46"/>
    <mergeCell ref="A47:A50"/>
    <mergeCell ref="A51:A53"/>
    <mergeCell ref="A54:A55"/>
    <mergeCell ref="A56:A58"/>
    <mergeCell ref="A59:A60"/>
    <mergeCell ref="A62:A63"/>
    <mergeCell ref="A64:A65"/>
    <mergeCell ref="A70:A71"/>
    <mergeCell ref="A72:A73"/>
    <mergeCell ref="A88:A89"/>
    <mergeCell ref="A90:A91"/>
    <mergeCell ref="A92:A93"/>
    <mergeCell ref="A94:A95"/>
    <mergeCell ref="A96:A97"/>
    <mergeCell ref="A98:A99"/>
    <mergeCell ref="A101:A102"/>
    <mergeCell ref="A103:A104"/>
    <mergeCell ref="A106:A107"/>
    <mergeCell ref="A113:A114"/>
    <mergeCell ref="A120:A121"/>
    <mergeCell ref="A123:A124"/>
    <mergeCell ref="A125:A126"/>
    <mergeCell ref="A132:A133"/>
    <mergeCell ref="B4:B6"/>
    <mergeCell ref="B7:B9"/>
    <mergeCell ref="B10:B12"/>
    <mergeCell ref="B13:B15"/>
    <mergeCell ref="B16:B18"/>
    <mergeCell ref="B19:B21"/>
    <mergeCell ref="B22:B24"/>
    <mergeCell ref="B25:B26"/>
    <mergeCell ref="B27:B28"/>
    <mergeCell ref="B29:B32"/>
    <mergeCell ref="B33:B34"/>
    <mergeCell ref="B35:B38"/>
    <mergeCell ref="B39:B40"/>
    <mergeCell ref="B41:B42"/>
    <mergeCell ref="B43:B46"/>
    <mergeCell ref="B47:B50"/>
    <mergeCell ref="B51:B53"/>
    <mergeCell ref="B54:B55"/>
    <mergeCell ref="B56:B58"/>
    <mergeCell ref="B59:B60"/>
    <mergeCell ref="B62:B63"/>
    <mergeCell ref="B64:B65"/>
    <mergeCell ref="B70:B71"/>
    <mergeCell ref="B72:B73"/>
    <mergeCell ref="B88:B89"/>
    <mergeCell ref="B90:B91"/>
    <mergeCell ref="B92:B93"/>
    <mergeCell ref="B94:B95"/>
    <mergeCell ref="B96:B97"/>
    <mergeCell ref="B98:B99"/>
    <mergeCell ref="B101:B102"/>
    <mergeCell ref="B103:B104"/>
    <mergeCell ref="B106:B107"/>
    <mergeCell ref="B113:B114"/>
    <mergeCell ref="B120:B121"/>
    <mergeCell ref="B123:B124"/>
    <mergeCell ref="B125:B126"/>
    <mergeCell ref="B132:B133"/>
    <mergeCell ref="C4:C6"/>
    <mergeCell ref="C7:C9"/>
    <mergeCell ref="C10:C12"/>
    <mergeCell ref="C13:C15"/>
    <mergeCell ref="C16:C18"/>
    <mergeCell ref="C19:C21"/>
    <mergeCell ref="C22:C24"/>
    <mergeCell ref="C25:C26"/>
    <mergeCell ref="C27:C28"/>
    <mergeCell ref="C29:C32"/>
    <mergeCell ref="C33:C34"/>
    <mergeCell ref="C35:C38"/>
    <mergeCell ref="C39:C40"/>
    <mergeCell ref="C41:C42"/>
    <mergeCell ref="C43:C46"/>
    <mergeCell ref="C47:C50"/>
    <mergeCell ref="C51:C53"/>
    <mergeCell ref="C54:C55"/>
    <mergeCell ref="C56:C58"/>
    <mergeCell ref="C59:C60"/>
    <mergeCell ref="C62:C63"/>
    <mergeCell ref="C64:C65"/>
    <mergeCell ref="C70:C71"/>
    <mergeCell ref="C72:C73"/>
    <mergeCell ref="C88:C89"/>
    <mergeCell ref="C90:C91"/>
    <mergeCell ref="C92:C93"/>
    <mergeCell ref="C94:C95"/>
    <mergeCell ref="C96:C97"/>
    <mergeCell ref="C98:C99"/>
    <mergeCell ref="C101:C102"/>
    <mergeCell ref="C103:C104"/>
    <mergeCell ref="C106:C107"/>
    <mergeCell ref="C113:C114"/>
    <mergeCell ref="C120:C121"/>
    <mergeCell ref="C123:C124"/>
    <mergeCell ref="C125:C126"/>
    <mergeCell ref="C132:C133"/>
    <mergeCell ref="D4:D6"/>
    <mergeCell ref="D7:D9"/>
    <mergeCell ref="D10:D12"/>
    <mergeCell ref="D13:D15"/>
    <mergeCell ref="D16:D18"/>
    <mergeCell ref="D19:D21"/>
    <mergeCell ref="D22:D24"/>
    <mergeCell ref="D25:D26"/>
    <mergeCell ref="D27:D28"/>
    <mergeCell ref="D29:D32"/>
    <mergeCell ref="D33:D34"/>
    <mergeCell ref="D35:D38"/>
    <mergeCell ref="D39:D40"/>
    <mergeCell ref="D41:D42"/>
    <mergeCell ref="D43:D46"/>
    <mergeCell ref="D47:D50"/>
    <mergeCell ref="D51:D53"/>
    <mergeCell ref="D54:D55"/>
    <mergeCell ref="D56:D58"/>
    <mergeCell ref="D59:D60"/>
    <mergeCell ref="D62:D63"/>
    <mergeCell ref="D64:D65"/>
    <mergeCell ref="D70:D71"/>
    <mergeCell ref="D72:D73"/>
    <mergeCell ref="D88:D89"/>
    <mergeCell ref="D90:D91"/>
    <mergeCell ref="D92:D93"/>
    <mergeCell ref="D94:D95"/>
    <mergeCell ref="D96:D97"/>
    <mergeCell ref="D98:D99"/>
    <mergeCell ref="D101:D102"/>
    <mergeCell ref="D103:D104"/>
    <mergeCell ref="D106:D107"/>
    <mergeCell ref="D113:D114"/>
    <mergeCell ref="D120:D121"/>
    <mergeCell ref="D123:D124"/>
    <mergeCell ref="D125:D126"/>
    <mergeCell ref="D132:D133"/>
    <mergeCell ref="E4:E6"/>
    <mergeCell ref="E7:E9"/>
    <mergeCell ref="E10:E12"/>
    <mergeCell ref="E13:E15"/>
    <mergeCell ref="E16:E18"/>
    <mergeCell ref="E19:E21"/>
    <mergeCell ref="E22:E24"/>
    <mergeCell ref="E25:E26"/>
    <mergeCell ref="E27:E28"/>
    <mergeCell ref="E29:E32"/>
    <mergeCell ref="E33:E34"/>
    <mergeCell ref="E35:E38"/>
    <mergeCell ref="E39:E40"/>
    <mergeCell ref="E41:E42"/>
    <mergeCell ref="E43:E46"/>
    <mergeCell ref="E47:E50"/>
    <mergeCell ref="E51:E53"/>
    <mergeCell ref="E54:E55"/>
    <mergeCell ref="E56:E58"/>
    <mergeCell ref="E59:E60"/>
    <mergeCell ref="E62:E63"/>
    <mergeCell ref="E64:E65"/>
    <mergeCell ref="E70:E71"/>
    <mergeCell ref="E72:E73"/>
    <mergeCell ref="E88:E89"/>
    <mergeCell ref="E90:E91"/>
    <mergeCell ref="E92:E93"/>
    <mergeCell ref="E94:E95"/>
    <mergeCell ref="E96:E97"/>
    <mergeCell ref="E98:E99"/>
    <mergeCell ref="E101:E102"/>
    <mergeCell ref="E103:E104"/>
    <mergeCell ref="E106:E107"/>
    <mergeCell ref="E113:E114"/>
    <mergeCell ref="E120:E121"/>
    <mergeCell ref="E123:E124"/>
    <mergeCell ref="E125:E126"/>
    <mergeCell ref="E132:E133"/>
    <mergeCell ref="F4:F6"/>
    <mergeCell ref="F7:F9"/>
    <mergeCell ref="F10:F12"/>
    <mergeCell ref="F13:F15"/>
    <mergeCell ref="F16:F18"/>
    <mergeCell ref="F19:F21"/>
    <mergeCell ref="F22:F24"/>
    <mergeCell ref="F25:F26"/>
    <mergeCell ref="F27:F28"/>
    <mergeCell ref="F29:F32"/>
    <mergeCell ref="F33:F34"/>
    <mergeCell ref="F35:F38"/>
    <mergeCell ref="F39:F40"/>
    <mergeCell ref="F41:F42"/>
    <mergeCell ref="F43:F46"/>
    <mergeCell ref="F47:F50"/>
    <mergeCell ref="F51:F53"/>
    <mergeCell ref="F54:F55"/>
    <mergeCell ref="F56:F58"/>
    <mergeCell ref="F59:F60"/>
    <mergeCell ref="F62:F63"/>
    <mergeCell ref="F64:F65"/>
    <mergeCell ref="F70:F71"/>
    <mergeCell ref="F72:F73"/>
    <mergeCell ref="F88:F89"/>
    <mergeCell ref="F90:F91"/>
    <mergeCell ref="F92:F93"/>
    <mergeCell ref="F94:F95"/>
    <mergeCell ref="F96:F97"/>
    <mergeCell ref="F98:F99"/>
    <mergeCell ref="F101:F102"/>
    <mergeCell ref="F103:F104"/>
    <mergeCell ref="F106:F107"/>
    <mergeCell ref="F113:F114"/>
    <mergeCell ref="F120:F121"/>
    <mergeCell ref="F123:F124"/>
    <mergeCell ref="F125:F126"/>
    <mergeCell ref="F132:F133"/>
    <mergeCell ref="G4:G6"/>
    <mergeCell ref="G7:G9"/>
    <mergeCell ref="G10:G12"/>
    <mergeCell ref="G13:G15"/>
    <mergeCell ref="G16:G18"/>
    <mergeCell ref="G19:G21"/>
    <mergeCell ref="G22:G24"/>
    <mergeCell ref="G25:G26"/>
    <mergeCell ref="G27:G28"/>
    <mergeCell ref="G29:G32"/>
    <mergeCell ref="G33:G34"/>
    <mergeCell ref="G35:G38"/>
    <mergeCell ref="G39:G40"/>
    <mergeCell ref="G41:G42"/>
    <mergeCell ref="G43:G46"/>
    <mergeCell ref="G47:G50"/>
    <mergeCell ref="G51:G53"/>
    <mergeCell ref="G54:G55"/>
    <mergeCell ref="G56:G58"/>
    <mergeCell ref="G59:G60"/>
    <mergeCell ref="G62:G63"/>
    <mergeCell ref="G64:G65"/>
    <mergeCell ref="G70:G71"/>
    <mergeCell ref="G72:G73"/>
    <mergeCell ref="G88:G89"/>
    <mergeCell ref="G90:G91"/>
    <mergeCell ref="G92:G93"/>
    <mergeCell ref="G94:G95"/>
    <mergeCell ref="G96:G97"/>
    <mergeCell ref="G98:G99"/>
    <mergeCell ref="G101:G102"/>
    <mergeCell ref="G103:G104"/>
    <mergeCell ref="G106:G107"/>
    <mergeCell ref="G113:G114"/>
    <mergeCell ref="G120:G121"/>
    <mergeCell ref="G123:G124"/>
    <mergeCell ref="G125:G126"/>
    <mergeCell ref="G132:G133"/>
    <mergeCell ref="H4:H6"/>
    <mergeCell ref="H7:H9"/>
    <mergeCell ref="H10:H12"/>
    <mergeCell ref="H13:H15"/>
    <mergeCell ref="H16:H18"/>
    <mergeCell ref="H19:H21"/>
    <mergeCell ref="H22:H24"/>
    <mergeCell ref="H25:H26"/>
    <mergeCell ref="H27:H28"/>
    <mergeCell ref="H29:H32"/>
    <mergeCell ref="H33:H34"/>
    <mergeCell ref="H35:H38"/>
    <mergeCell ref="H39:H40"/>
    <mergeCell ref="H41:H42"/>
    <mergeCell ref="H43:H46"/>
    <mergeCell ref="H47:H50"/>
    <mergeCell ref="H51:H53"/>
    <mergeCell ref="H54:H55"/>
    <mergeCell ref="H56:H58"/>
    <mergeCell ref="H59:H60"/>
    <mergeCell ref="H62:H63"/>
    <mergeCell ref="H64:H65"/>
    <mergeCell ref="H70:H71"/>
    <mergeCell ref="H72:H73"/>
    <mergeCell ref="H88:H89"/>
    <mergeCell ref="H90:H91"/>
    <mergeCell ref="H92:H93"/>
    <mergeCell ref="H94:H95"/>
    <mergeCell ref="H96:H97"/>
    <mergeCell ref="H98:H99"/>
    <mergeCell ref="H101:H102"/>
    <mergeCell ref="H103:H104"/>
    <mergeCell ref="H106:H107"/>
    <mergeCell ref="H113:H114"/>
    <mergeCell ref="H120:H121"/>
    <mergeCell ref="H123:H124"/>
    <mergeCell ref="H125:H126"/>
    <mergeCell ref="H132:H133"/>
    <mergeCell ref="I4:I6"/>
    <mergeCell ref="I7:I9"/>
    <mergeCell ref="I10:I12"/>
    <mergeCell ref="I13:I15"/>
    <mergeCell ref="I16:I18"/>
    <mergeCell ref="I19:I21"/>
    <mergeCell ref="I22:I24"/>
    <mergeCell ref="I25:I26"/>
    <mergeCell ref="I27:I28"/>
    <mergeCell ref="I29:I32"/>
    <mergeCell ref="I33:I34"/>
    <mergeCell ref="I35:I38"/>
    <mergeCell ref="I39:I40"/>
    <mergeCell ref="I41:I42"/>
    <mergeCell ref="I43:I46"/>
    <mergeCell ref="I47:I50"/>
    <mergeCell ref="I51:I53"/>
    <mergeCell ref="I54:I55"/>
    <mergeCell ref="I56:I58"/>
    <mergeCell ref="I59:I60"/>
    <mergeCell ref="I62:I63"/>
    <mergeCell ref="I64:I65"/>
    <mergeCell ref="I70:I71"/>
    <mergeCell ref="I72:I73"/>
    <mergeCell ref="I88:I89"/>
    <mergeCell ref="I90:I91"/>
    <mergeCell ref="I92:I93"/>
    <mergeCell ref="I94:I95"/>
    <mergeCell ref="I96:I97"/>
    <mergeCell ref="I98:I99"/>
    <mergeCell ref="I101:I102"/>
    <mergeCell ref="I103:I104"/>
    <mergeCell ref="I106:I107"/>
    <mergeCell ref="I113:I114"/>
    <mergeCell ref="I120:I121"/>
    <mergeCell ref="I123:I124"/>
    <mergeCell ref="I125:I126"/>
    <mergeCell ref="I132:I133"/>
    <mergeCell ref="J4:J6"/>
    <mergeCell ref="J7:J9"/>
    <mergeCell ref="J10:J12"/>
    <mergeCell ref="J13:J15"/>
    <mergeCell ref="J16:J18"/>
    <mergeCell ref="J19:J21"/>
    <mergeCell ref="J22:J24"/>
    <mergeCell ref="J25:J26"/>
    <mergeCell ref="J27:J28"/>
    <mergeCell ref="J29:J32"/>
    <mergeCell ref="J33:J34"/>
    <mergeCell ref="J35:J38"/>
    <mergeCell ref="J39:J40"/>
    <mergeCell ref="J41:J42"/>
    <mergeCell ref="J43:J46"/>
    <mergeCell ref="J47:J50"/>
    <mergeCell ref="J51:J53"/>
    <mergeCell ref="J54:J55"/>
    <mergeCell ref="J56:J58"/>
    <mergeCell ref="J59:J60"/>
    <mergeCell ref="J62:J63"/>
    <mergeCell ref="J64:J65"/>
    <mergeCell ref="J70:J71"/>
    <mergeCell ref="J72:J73"/>
    <mergeCell ref="J88:J89"/>
    <mergeCell ref="J90:J91"/>
    <mergeCell ref="J92:J93"/>
    <mergeCell ref="J94:J95"/>
    <mergeCell ref="J96:J97"/>
    <mergeCell ref="J98:J99"/>
    <mergeCell ref="J101:J102"/>
    <mergeCell ref="J103:J104"/>
    <mergeCell ref="J106:J107"/>
    <mergeCell ref="J113:J114"/>
    <mergeCell ref="J120:J121"/>
    <mergeCell ref="J123:J124"/>
    <mergeCell ref="J125:J126"/>
    <mergeCell ref="J132:J133"/>
    <mergeCell ref="K4:K6"/>
    <mergeCell ref="K7:K9"/>
    <mergeCell ref="K10:K12"/>
    <mergeCell ref="K13:K15"/>
    <mergeCell ref="K16:K18"/>
    <mergeCell ref="K19:K21"/>
    <mergeCell ref="K22:K24"/>
    <mergeCell ref="K25:K26"/>
    <mergeCell ref="K27:K28"/>
    <mergeCell ref="K29:K32"/>
    <mergeCell ref="K33:K34"/>
    <mergeCell ref="K35:K38"/>
    <mergeCell ref="K39:K40"/>
    <mergeCell ref="K41:K42"/>
    <mergeCell ref="K43:K46"/>
    <mergeCell ref="K47:K50"/>
    <mergeCell ref="K51:K53"/>
    <mergeCell ref="K54:K55"/>
    <mergeCell ref="K56:K58"/>
    <mergeCell ref="K59:K60"/>
    <mergeCell ref="K62:K63"/>
    <mergeCell ref="K64:K65"/>
    <mergeCell ref="K70:K71"/>
    <mergeCell ref="K72:K73"/>
    <mergeCell ref="K88:K89"/>
    <mergeCell ref="K90:K91"/>
    <mergeCell ref="K92:K93"/>
    <mergeCell ref="K94:K95"/>
    <mergeCell ref="K96:K97"/>
    <mergeCell ref="K98:K99"/>
    <mergeCell ref="K101:K102"/>
    <mergeCell ref="K103:K104"/>
    <mergeCell ref="K106:K107"/>
    <mergeCell ref="K113:K114"/>
    <mergeCell ref="K120:K121"/>
    <mergeCell ref="K123:K124"/>
    <mergeCell ref="K125:K126"/>
    <mergeCell ref="K132:K133"/>
    <mergeCell ref="L4:L6"/>
    <mergeCell ref="L7:L9"/>
    <mergeCell ref="L10:L12"/>
    <mergeCell ref="L13:L15"/>
    <mergeCell ref="L16:L18"/>
    <mergeCell ref="L19:L21"/>
    <mergeCell ref="L22:L24"/>
    <mergeCell ref="L25:L26"/>
    <mergeCell ref="L27:L28"/>
    <mergeCell ref="L29:L32"/>
    <mergeCell ref="L33:L34"/>
    <mergeCell ref="L35:L38"/>
    <mergeCell ref="L39:L40"/>
    <mergeCell ref="L41:L42"/>
    <mergeCell ref="L43:L46"/>
    <mergeCell ref="L47:L50"/>
    <mergeCell ref="L51:L53"/>
    <mergeCell ref="L54:L55"/>
    <mergeCell ref="L56:L58"/>
    <mergeCell ref="L59:L60"/>
    <mergeCell ref="L62:L63"/>
    <mergeCell ref="L64:L65"/>
    <mergeCell ref="L70:L71"/>
    <mergeCell ref="L72:L73"/>
    <mergeCell ref="L88:L89"/>
    <mergeCell ref="L90:L91"/>
    <mergeCell ref="L92:L93"/>
    <mergeCell ref="L94:L95"/>
    <mergeCell ref="L96:L97"/>
    <mergeCell ref="L98:L99"/>
    <mergeCell ref="L101:L102"/>
    <mergeCell ref="L103:L104"/>
    <mergeCell ref="L106:L107"/>
    <mergeCell ref="L113:L114"/>
    <mergeCell ref="L120:L121"/>
    <mergeCell ref="L123:L124"/>
    <mergeCell ref="L125:L126"/>
    <mergeCell ref="L132:L133"/>
    <mergeCell ref="M4:M6"/>
    <mergeCell ref="M7:M9"/>
    <mergeCell ref="M10:M12"/>
    <mergeCell ref="M13:M15"/>
    <mergeCell ref="M16:M18"/>
    <mergeCell ref="M19:M21"/>
    <mergeCell ref="M22:M24"/>
    <mergeCell ref="M25:M26"/>
    <mergeCell ref="M27:M28"/>
    <mergeCell ref="M29:M32"/>
    <mergeCell ref="M33:M34"/>
    <mergeCell ref="M35:M38"/>
    <mergeCell ref="M39:M40"/>
    <mergeCell ref="M41:M42"/>
    <mergeCell ref="M43:M46"/>
    <mergeCell ref="M47:M50"/>
    <mergeCell ref="M51:M53"/>
    <mergeCell ref="M54:M55"/>
    <mergeCell ref="M56:M58"/>
    <mergeCell ref="M59:M60"/>
    <mergeCell ref="M62:M63"/>
    <mergeCell ref="M64:M65"/>
    <mergeCell ref="M70:M71"/>
    <mergeCell ref="M72:M73"/>
    <mergeCell ref="M88:M89"/>
    <mergeCell ref="M90:M91"/>
    <mergeCell ref="M92:M93"/>
    <mergeCell ref="M94:M95"/>
    <mergeCell ref="M96:M97"/>
    <mergeCell ref="M98:M99"/>
    <mergeCell ref="M101:M102"/>
    <mergeCell ref="M103:M104"/>
    <mergeCell ref="M106:M107"/>
    <mergeCell ref="M113:M114"/>
    <mergeCell ref="M120:M121"/>
    <mergeCell ref="M123:M124"/>
    <mergeCell ref="M125:M126"/>
    <mergeCell ref="M132:M133"/>
    <mergeCell ref="N4:N6"/>
    <mergeCell ref="N7:N9"/>
    <mergeCell ref="N10:N12"/>
    <mergeCell ref="N13:N15"/>
    <mergeCell ref="N16:N18"/>
    <mergeCell ref="N19:N21"/>
    <mergeCell ref="N22:N24"/>
    <mergeCell ref="N25:N26"/>
    <mergeCell ref="N27:N28"/>
    <mergeCell ref="N29:N32"/>
    <mergeCell ref="N33:N34"/>
    <mergeCell ref="N35:N38"/>
    <mergeCell ref="N39:N40"/>
    <mergeCell ref="N41:N42"/>
    <mergeCell ref="N43:N46"/>
    <mergeCell ref="N47:N50"/>
    <mergeCell ref="N51:N53"/>
    <mergeCell ref="N54:N55"/>
    <mergeCell ref="N56:N58"/>
    <mergeCell ref="N59:N60"/>
    <mergeCell ref="N62:N63"/>
    <mergeCell ref="N64:N65"/>
    <mergeCell ref="N70:N71"/>
    <mergeCell ref="N72:N73"/>
    <mergeCell ref="N88:N89"/>
    <mergeCell ref="N90:N91"/>
    <mergeCell ref="N92:N93"/>
    <mergeCell ref="N94:N95"/>
    <mergeCell ref="N96:N97"/>
    <mergeCell ref="N98:N99"/>
    <mergeCell ref="N101:N102"/>
    <mergeCell ref="N103:N104"/>
    <mergeCell ref="N106:N107"/>
    <mergeCell ref="N113:N114"/>
    <mergeCell ref="N120:N121"/>
    <mergeCell ref="N123:N124"/>
    <mergeCell ref="N125:N126"/>
    <mergeCell ref="N132:N133"/>
    <mergeCell ref="S4:S6"/>
    <mergeCell ref="S7:S9"/>
    <mergeCell ref="S10:S12"/>
    <mergeCell ref="S13:S15"/>
    <mergeCell ref="S16:S18"/>
    <mergeCell ref="S19:S21"/>
    <mergeCell ref="S22:S24"/>
    <mergeCell ref="S25:S26"/>
    <mergeCell ref="S27:S28"/>
    <mergeCell ref="S29:S32"/>
    <mergeCell ref="S33:S34"/>
    <mergeCell ref="S35:S38"/>
    <mergeCell ref="S39:S40"/>
    <mergeCell ref="S41:S42"/>
    <mergeCell ref="S43:S46"/>
    <mergeCell ref="S47:S50"/>
    <mergeCell ref="S51:S53"/>
    <mergeCell ref="S54:S55"/>
    <mergeCell ref="S56:S58"/>
    <mergeCell ref="S59:S60"/>
    <mergeCell ref="S62:S63"/>
    <mergeCell ref="S64:S65"/>
    <mergeCell ref="S70:S71"/>
    <mergeCell ref="S72:S73"/>
    <mergeCell ref="S88:S89"/>
    <mergeCell ref="S90:S91"/>
    <mergeCell ref="S92:S93"/>
    <mergeCell ref="S94:S95"/>
    <mergeCell ref="S96:S97"/>
    <mergeCell ref="S98:S99"/>
    <mergeCell ref="S101:S102"/>
    <mergeCell ref="S103:S104"/>
    <mergeCell ref="S106:S107"/>
    <mergeCell ref="S113:S114"/>
    <mergeCell ref="S120:S121"/>
    <mergeCell ref="S123:S124"/>
    <mergeCell ref="S125:S126"/>
    <mergeCell ref="S132:S133"/>
    <mergeCell ref="T4:T6"/>
    <mergeCell ref="T7:T9"/>
    <mergeCell ref="T10:T12"/>
    <mergeCell ref="T13:T15"/>
    <mergeCell ref="T16:T18"/>
    <mergeCell ref="T19:T21"/>
    <mergeCell ref="T22:T24"/>
    <mergeCell ref="T25:T26"/>
    <mergeCell ref="T27:T28"/>
    <mergeCell ref="T29:T32"/>
    <mergeCell ref="T33:T34"/>
    <mergeCell ref="T35:T38"/>
    <mergeCell ref="T39:T40"/>
    <mergeCell ref="T41:T42"/>
    <mergeCell ref="T43:T46"/>
    <mergeCell ref="T47:T50"/>
    <mergeCell ref="T51:T53"/>
    <mergeCell ref="T54:T55"/>
    <mergeCell ref="T56:T58"/>
    <mergeCell ref="T59:T60"/>
    <mergeCell ref="T62:T63"/>
    <mergeCell ref="T64:T65"/>
    <mergeCell ref="T70:T71"/>
    <mergeCell ref="T72:T73"/>
    <mergeCell ref="T88:T89"/>
    <mergeCell ref="T90:T91"/>
    <mergeCell ref="T92:T93"/>
    <mergeCell ref="T94:T95"/>
    <mergeCell ref="T96:T97"/>
    <mergeCell ref="T98:T99"/>
    <mergeCell ref="T101:T102"/>
    <mergeCell ref="T103:T104"/>
    <mergeCell ref="T106:T107"/>
    <mergeCell ref="T113:T114"/>
    <mergeCell ref="T120:T121"/>
    <mergeCell ref="T123:T124"/>
    <mergeCell ref="T125:T126"/>
    <mergeCell ref="T132:T133"/>
    <mergeCell ref="U4:U6"/>
    <mergeCell ref="U7:U9"/>
    <mergeCell ref="U10:U12"/>
    <mergeCell ref="U13:U15"/>
    <mergeCell ref="U16:U18"/>
    <mergeCell ref="U19:U21"/>
    <mergeCell ref="U22:U24"/>
    <mergeCell ref="U25:U26"/>
    <mergeCell ref="U27:U28"/>
    <mergeCell ref="U29:U32"/>
    <mergeCell ref="U33:U34"/>
    <mergeCell ref="U35:U38"/>
    <mergeCell ref="U39:U40"/>
    <mergeCell ref="U41:U42"/>
    <mergeCell ref="U43:U46"/>
    <mergeCell ref="U47:U50"/>
    <mergeCell ref="U51:U53"/>
    <mergeCell ref="U54:U55"/>
    <mergeCell ref="U56:U58"/>
    <mergeCell ref="U59:U60"/>
    <mergeCell ref="U62:U63"/>
    <mergeCell ref="U64:U65"/>
    <mergeCell ref="U70:U71"/>
    <mergeCell ref="U72:U73"/>
    <mergeCell ref="U88:U89"/>
    <mergeCell ref="U90:U91"/>
    <mergeCell ref="U92:U93"/>
    <mergeCell ref="U94:U95"/>
    <mergeCell ref="U96:U97"/>
    <mergeCell ref="U98:U99"/>
    <mergeCell ref="U101:U102"/>
    <mergeCell ref="U103:U104"/>
    <mergeCell ref="U106:U107"/>
    <mergeCell ref="U113:U114"/>
    <mergeCell ref="U120:U121"/>
    <mergeCell ref="U123:U124"/>
    <mergeCell ref="U125:U126"/>
    <mergeCell ref="U132:U133"/>
    <mergeCell ref="V4:V6"/>
    <mergeCell ref="V7:V9"/>
    <mergeCell ref="V10:V12"/>
    <mergeCell ref="V13:V15"/>
    <mergeCell ref="V16:V18"/>
    <mergeCell ref="V19:V21"/>
    <mergeCell ref="V22:V24"/>
    <mergeCell ref="V25:V26"/>
    <mergeCell ref="V27:V28"/>
    <mergeCell ref="V29:V32"/>
    <mergeCell ref="V33:V34"/>
    <mergeCell ref="V35:V38"/>
    <mergeCell ref="V39:V40"/>
    <mergeCell ref="V41:V42"/>
    <mergeCell ref="V43:V46"/>
    <mergeCell ref="V47:V50"/>
    <mergeCell ref="V51:V53"/>
    <mergeCell ref="V54:V55"/>
    <mergeCell ref="V56:V58"/>
    <mergeCell ref="V59:V60"/>
    <mergeCell ref="V62:V63"/>
    <mergeCell ref="V64:V65"/>
    <mergeCell ref="V70:V71"/>
    <mergeCell ref="V72:V73"/>
    <mergeCell ref="V88:V89"/>
    <mergeCell ref="V90:V91"/>
    <mergeCell ref="V92:V93"/>
    <mergeCell ref="V94:V95"/>
    <mergeCell ref="V96:V97"/>
    <mergeCell ref="V98:V99"/>
    <mergeCell ref="V101:V102"/>
    <mergeCell ref="V103:V104"/>
    <mergeCell ref="V106:V107"/>
    <mergeCell ref="V113:V114"/>
    <mergeCell ref="V120:V121"/>
    <mergeCell ref="V123:V124"/>
    <mergeCell ref="V125:V126"/>
    <mergeCell ref="V132:V133"/>
    <mergeCell ref="W4:W6"/>
    <mergeCell ref="W7:W9"/>
    <mergeCell ref="W10:W12"/>
    <mergeCell ref="W13:W15"/>
    <mergeCell ref="W16:W18"/>
    <mergeCell ref="W19:W21"/>
    <mergeCell ref="W22:W24"/>
    <mergeCell ref="W25:W26"/>
    <mergeCell ref="W27:W28"/>
    <mergeCell ref="W29:W32"/>
    <mergeCell ref="W33:W34"/>
    <mergeCell ref="W35:W38"/>
    <mergeCell ref="W39:W40"/>
    <mergeCell ref="W41:W42"/>
    <mergeCell ref="W43:W46"/>
    <mergeCell ref="W47:W50"/>
    <mergeCell ref="W51:W53"/>
    <mergeCell ref="W54:W55"/>
    <mergeCell ref="W56:W58"/>
    <mergeCell ref="W59:W60"/>
    <mergeCell ref="W62:W63"/>
    <mergeCell ref="W64:W65"/>
    <mergeCell ref="W70:W71"/>
    <mergeCell ref="W72:W73"/>
    <mergeCell ref="W88:W89"/>
    <mergeCell ref="W90:W91"/>
    <mergeCell ref="W92:W93"/>
    <mergeCell ref="W94:W95"/>
    <mergeCell ref="W96:W97"/>
    <mergeCell ref="W98:W99"/>
    <mergeCell ref="W101:W102"/>
    <mergeCell ref="W103:W104"/>
    <mergeCell ref="W106:W107"/>
    <mergeCell ref="W113:W114"/>
    <mergeCell ref="W120:W121"/>
    <mergeCell ref="W123:W124"/>
    <mergeCell ref="W125:W126"/>
    <mergeCell ref="W132:W133"/>
    <mergeCell ref="X4:X6"/>
    <mergeCell ref="X7:X9"/>
    <mergeCell ref="X10:X12"/>
    <mergeCell ref="X13:X15"/>
    <mergeCell ref="X16:X18"/>
    <mergeCell ref="X19:X21"/>
    <mergeCell ref="X22:X24"/>
    <mergeCell ref="X25:X26"/>
    <mergeCell ref="X27:X28"/>
    <mergeCell ref="X29:X32"/>
    <mergeCell ref="X33:X34"/>
    <mergeCell ref="X35:X38"/>
    <mergeCell ref="X39:X40"/>
    <mergeCell ref="X41:X42"/>
    <mergeCell ref="X43:X46"/>
    <mergeCell ref="X47:X50"/>
    <mergeCell ref="X51:X53"/>
    <mergeCell ref="X54:X55"/>
    <mergeCell ref="X56:X58"/>
    <mergeCell ref="X59:X60"/>
    <mergeCell ref="X62:X63"/>
    <mergeCell ref="X64:X65"/>
    <mergeCell ref="X70:X71"/>
    <mergeCell ref="X72:X73"/>
    <mergeCell ref="X88:X89"/>
    <mergeCell ref="X90:X91"/>
    <mergeCell ref="X92:X93"/>
    <mergeCell ref="X94:X95"/>
    <mergeCell ref="X96:X97"/>
    <mergeCell ref="X98:X99"/>
    <mergeCell ref="X101:X102"/>
    <mergeCell ref="X103:X104"/>
    <mergeCell ref="X106:X107"/>
    <mergeCell ref="X113:X114"/>
    <mergeCell ref="X120:X121"/>
    <mergeCell ref="X123:X124"/>
    <mergeCell ref="X125:X126"/>
    <mergeCell ref="X132:X133"/>
    <mergeCell ref="Y4:Y6"/>
    <mergeCell ref="Y7:Y9"/>
    <mergeCell ref="Y10:Y12"/>
    <mergeCell ref="Y13:Y15"/>
    <mergeCell ref="Y22:Y24"/>
    <mergeCell ref="Y25:Y26"/>
    <mergeCell ref="Y27:Y28"/>
    <mergeCell ref="Y29:Y32"/>
    <mergeCell ref="Y33:Y34"/>
    <mergeCell ref="Y39:Y40"/>
    <mergeCell ref="Y43:Y46"/>
    <mergeCell ref="Y47:Y50"/>
    <mergeCell ref="Y70:Y71"/>
    <mergeCell ref="Y72:Y73"/>
    <mergeCell ref="Y103:Y104"/>
    <mergeCell ref="Y106:Y107"/>
    <mergeCell ref="Y113:Y114"/>
    <mergeCell ref="Y123:Y124"/>
    <mergeCell ref="Y125:Y126"/>
  </mergeCells>
  <pageMargins left="0.75" right="0.75" top="0.708333333333333" bottom="0.786805555555556" header="0.314583333333333" footer="0.5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资金明细</vt:lpstr>
      <vt:lpstr>评审中发现的问题（此表不打印）</vt:lpstr>
      <vt:lpstr>设备投入明细（旧表）</vt:lpstr>
      <vt:lpstr>设备投入明细 (旧表)</vt:lpstr>
      <vt:lpstr>设备投入明细表（旧）</vt:lpstr>
      <vt:lpstr>审核后设备投入明细表（11.29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WPS_1684226177</cp:lastModifiedBy>
  <dcterms:created xsi:type="dcterms:W3CDTF">2006-09-16T00:00:00Z</dcterms:created>
  <dcterms:modified xsi:type="dcterms:W3CDTF">2023-12-27T03:31:50Z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D0943955FFE748148A845B17A98AF9D8_12</vt:lpwstr>
  </property>
  <property fmtid="{D5CDD505-2E9C-101B-9397-08002B2CF9AE}" pid="3" name="KSOProductBuildVer">
    <vt:lpwstr>2052-12.1.0.15990</vt:lpwstr>
  </property>
</Properties>
</file>