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表1" sheetId="1" r:id="rId1"/>
  </sheets>
  <calcPr calcId="144525"/>
</workbook>
</file>

<file path=xl/sharedStrings.xml><?xml version="1.0" encoding="utf-8"?>
<sst xmlns="http://schemas.openxmlformats.org/spreadsheetml/2006/main" count="75" uniqueCount="61">
  <si>
    <t>附件1：</t>
  </si>
  <si>
    <t>2023年市属普通高中教育免学杂费补助明细表</t>
  </si>
  <si>
    <t>计算单位：人、元</t>
  </si>
  <si>
    <t>具体实施单位</t>
  </si>
  <si>
    <t>基础数据</t>
  </si>
  <si>
    <t>2022年需省级以上资金</t>
  </si>
  <si>
    <t>2023年预算需省级以上资金</t>
  </si>
  <si>
    <r>
      <rPr>
        <b/>
        <sz val="14"/>
        <color theme="1"/>
        <rFont val="方正姚体"/>
        <charset val="134"/>
      </rPr>
      <t>韶财科教[202</t>
    </r>
    <r>
      <rPr>
        <b/>
        <sz val="14"/>
        <color theme="1"/>
        <rFont val="方正姚体"/>
        <charset val="134"/>
      </rPr>
      <t>2</t>
    </r>
    <r>
      <rPr>
        <b/>
        <sz val="14"/>
        <color theme="1"/>
        <rFont val="方正姚体"/>
        <charset val="134"/>
      </rPr>
      <t>]11号预算安排2022年资金</t>
    </r>
  </si>
  <si>
    <t>清回资金</t>
  </si>
  <si>
    <t>核定全年安排的省级以上资金</t>
  </si>
  <si>
    <t>韶财科教[2022]166号已安排省级以上资金</t>
  </si>
  <si>
    <t>此次安排省级以上资金</t>
  </si>
  <si>
    <t>市级资金清算过程</t>
  </si>
  <si>
    <t>此次安排市级资金</t>
  </si>
  <si>
    <t>2022年春季学期资助人数</t>
  </si>
  <si>
    <t>2022年秋季学期资助人数</t>
  </si>
  <si>
    <t>2023年预算资助人数</t>
  </si>
  <si>
    <t>省级以上财政分担比例（%）</t>
  </si>
  <si>
    <t>合计</t>
  </si>
  <si>
    <t>其中：中央资金</t>
  </si>
  <si>
    <t>其中：省级资金</t>
  </si>
  <si>
    <t>小计</t>
  </si>
  <si>
    <t>此次安排省级以上资金小计</t>
  </si>
  <si>
    <t>其中：省级资金（用中央资金置换）</t>
  </si>
  <si>
    <t>市级以上财政分担比例（%）</t>
  </si>
  <si>
    <t>2022年需市级资金</t>
  </si>
  <si>
    <t>2023年预算需市级资金</t>
  </si>
  <si>
    <t>韶财科教[2022]11号预算安排2022年资金</t>
  </si>
  <si>
    <t>核定全年安排的市级资金</t>
  </si>
  <si>
    <t>韶财科教[2023]9号已安排市级资金</t>
  </si>
  <si>
    <t>普通学生</t>
  </si>
  <si>
    <t>残疾学生</t>
  </si>
  <si>
    <t>B</t>
  </si>
  <si>
    <t>F</t>
  </si>
  <si>
    <t>G</t>
  </si>
  <si>
    <t>H</t>
  </si>
  <si>
    <t>I</t>
  </si>
  <si>
    <t>J</t>
  </si>
  <si>
    <t>K</t>
  </si>
  <si>
    <t>L</t>
  </si>
  <si>
    <t>C</t>
  </si>
  <si>
    <t>D</t>
  </si>
  <si>
    <t>E</t>
  </si>
  <si>
    <t>G=C+D-E-F</t>
  </si>
  <si>
    <t>M=G-J</t>
  </si>
  <si>
    <t>N</t>
  </si>
  <si>
    <t>O</t>
  </si>
  <si>
    <t>P</t>
  </si>
  <si>
    <t>Q</t>
  </si>
  <si>
    <t>R</t>
  </si>
  <si>
    <t>S</t>
  </si>
  <si>
    <t>T=Q+R-S</t>
  </si>
  <si>
    <t>U</t>
  </si>
  <si>
    <t>V</t>
  </si>
  <si>
    <t>广东北江中学</t>
  </si>
  <si>
    <t>韶关市第一中学</t>
  </si>
  <si>
    <t>韶州中学</t>
  </si>
  <si>
    <t>韶关市田家炳中学</t>
  </si>
  <si>
    <t>张九龄纪念中学</t>
  </si>
  <si>
    <t>韶关市第五中学</t>
  </si>
  <si>
    <t>广东韶关实验中学</t>
  </si>
</sst>
</file>

<file path=xl/styles.xml><?xml version="1.0" encoding="utf-8"?>
<styleSheet xmlns="http://schemas.openxmlformats.org/spreadsheetml/2006/main">
  <numFmts count="10">
    <numFmt numFmtId="176" formatCode="0.0_ "/>
    <numFmt numFmtId="177" formatCode="#,##0_ "/>
    <numFmt numFmtId="178" formatCode="#,##0_ ;[Red]\-#,##0\ "/>
    <numFmt numFmtId="179" formatCode="#,##0.0_ "/>
    <numFmt numFmtId="44" formatCode="_ &quot;￥&quot;* #,##0.00_ ;_ &quot;￥&quot;* \-#,##0.00_ ;_ &quot;￥&quot;* &quot;-&quot;??_ ;_ @_ "/>
    <numFmt numFmtId="180" formatCode="0_ "/>
    <numFmt numFmtId="181" formatCode="#,##0.0_ ;[Red]\-#,##0.0\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2"/>
      <name val="方正姚体"/>
      <charset val="134"/>
    </font>
    <font>
      <b/>
      <sz val="14"/>
      <color theme="1"/>
      <name val="方正姚体"/>
      <charset val="134"/>
    </font>
    <font>
      <sz val="12"/>
      <color theme="1"/>
      <name val="方正姚体"/>
      <charset val="134"/>
    </font>
    <font>
      <sz val="12"/>
      <name val="幼圆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theme="1"/>
      <name val="宋体"/>
      <charset val="134"/>
      <scheme val="minor"/>
    </font>
    <font>
      <b/>
      <sz val="14"/>
      <name val="方正姚体"/>
      <charset val="134"/>
    </font>
    <font>
      <sz val="12"/>
      <name val="宋体"/>
      <charset val="134"/>
      <scheme val="minor"/>
    </font>
    <font>
      <sz val="14"/>
      <color theme="1"/>
      <name val="方正小标宋简体"/>
      <charset val="134"/>
    </font>
    <font>
      <b/>
      <sz val="12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Times New Roman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30" fillId="0" borderId="0">
      <alignment vertical="center"/>
    </xf>
    <xf numFmtId="0" fontId="25" fillId="0" borderId="0"/>
    <xf numFmtId="0" fontId="25" fillId="0" borderId="0"/>
    <xf numFmtId="0" fontId="18" fillId="30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35" fillId="21" borderId="17" applyNumberFormat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33" fillId="11" borderId="17" applyNumberFormat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34" fillId="19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38" fillId="32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32" fillId="0" borderId="16" applyNumberFormat="false" applyFill="false" applyAlignment="false" applyProtection="false">
      <alignment vertical="center"/>
    </xf>
    <xf numFmtId="0" fontId="36" fillId="24" borderId="0" applyNumberFormat="false" applyBorder="false" applyAlignment="false" applyProtection="false">
      <alignment vertical="center"/>
    </xf>
    <xf numFmtId="0" fontId="37" fillId="31" borderId="19" applyNumberFormat="false" applyAlignment="false" applyProtection="false">
      <alignment vertical="center"/>
    </xf>
    <xf numFmtId="0" fontId="29" fillId="11" borderId="15" applyNumberFormat="false" applyAlignment="false" applyProtection="false">
      <alignment vertical="center"/>
    </xf>
    <xf numFmtId="0" fontId="31" fillId="0" borderId="1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0" fillId="29" borderId="18" applyNumberFormat="false" applyFont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8" fillId="0" borderId="14" applyNumberFormat="false" applyFill="false" applyAlignment="false" applyProtection="false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Border="true" applyAlignment="true">
      <alignment horizontal="center" vertical="center"/>
    </xf>
    <xf numFmtId="18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178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2" applyFont="true" applyFill="true" applyBorder="true" applyAlignment="true">
      <alignment horizontal="center" vertical="center" wrapText="true"/>
    </xf>
    <xf numFmtId="178" fontId="8" fillId="0" borderId="1" xfId="3" applyNumberFormat="true" applyFont="true" applyFill="true" applyBorder="true" applyAlignment="true">
      <alignment horizontal="center" vertical="center" wrapText="true"/>
    </xf>
    <xf numFmtId="178" fontId="8" fillId="0" borderId="1" xfId="2" applyNumberFormat="true" applyFont="true" applyFill="true" applyBorder="true" applyAlignment="true">
      <alignment horizontal="center" vertical="center" wrapText="true"/>
    </xf>
    <xf numFmtId="0" fontId="0" fillId="0" borderId="1" xfId="0" applyFont="true" applyBorder="true">
      <alignment vertical="center"/>
    </xf>
    <xf numFmtId="0" fontId="0" fillId="0" borderId="1" xfId="0" applyBorder="true">
      <alignment vertical="center"/>
    </xf>
    <xf numFmtId="0" fontId="0" fillId="0" borderId="1" xfId="0" applyFont="true" applyFill="true" applyBorder="true">
      <alignment vertical="center"/>
    </xf>
    <xf numFmtId="0" fontId="0" fillId="0" borderId="2" xfId="0" applyFont="true" applyFill="true" applyBorder="true">
      <alignment vertical="center"/>
    </xf>
    <xf numFmtId="178" fontId="6" fillId="0" borderId="2" xfId="0" applyNumberFormat="true" applyFont="true" applyFill="true" applyBorder="true" applyAlignment="true">
      <alignment horizontal="center" vertical="center" wrapText="true"/>
    </xf>
    <xf numFmtId="178" fontId="6" fillId="0" borderId="3" xfId="0" applyNumberFormat="true" applyFont="true" applyFill="true" applyBorder="true" applyAlignment="true">
      <alignment horizontal="center" vertical="center" wrapText="true"/>
    </xf>
    <xf numFmtId="9" fontId="8" fillId="0" borderId="4" xfId="12" applyNumberFormat="true" applyFont="true" applyFill="true" applyBorder="true" applyAlignment="true" applyProtection="true">
      <alignment horizontal="center" vertical="center" wrapText="true"/>
    </xf>
    <xf numFmtId="9" fontId="9" fillId="0" borderId="4" xfId="12" applyNumberFormat="true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181" fontId="7" fillId="0" borderId="1" xfId="0" applyNumberFormat="true" applyFont="true" applyFill="true" applyBorder="true" applyAlignment="true">
      <alignment horizontal="center" vertical="center" wrapText="true"/>
    </xf>
    <xf numFmtId="178" fontId="10" fillId="0" borderId="1" xfId="3" applyNumberFormat="true" applyFont="true" applyFill="true" applyBorder="true" applyAlignment="true">
      <alignment horizontal="center" vertical="center" wrapText="true"/>
    </xf>
    <xf numFmtId="178" fontId="9" fillId="0" borderId="1" xfId="3" applyNumberFormat="true" applyFont="true" applyFill="true" applyBorder="true" applyAlignment="true">
      <alignment horizontal="right" vertical="center" wrapText="true"/>
    </xf>
    <xf numFmtId="179" fontId="0" fillId="0" borderId="1" xfId="0" applyNumberFormat="true" applyBorder="true">
      <alignment vertical="center"/>
    </xf>
    <xf numFmtId="177" fontId="0" fillId="0" borderId="2" xfId="0" applyNumberFormat="true" applyBorder="true">
      <alignment vertical="center"/>
    </xf>
    <xf numFmtId="179" fontId="0" fillId="0" borderId="2" xfId="0" applyNumberFormat="true" applyBorder="true">
      <alignment vertical="center"/>
    </xf>
    <xf numFmtId="0" fontId="0" fillId="0" borderId="1" xfId="0" applyFill="true" applyBorder="true">
      <alignment vertical="center"/>
    </xf>
    <xf numFmtId="0" fontId="0" fillId="0" borderId="0" xfId="0" applyFont="true">
      <alignment vertical="center"/>
    </xf>
    <xf numFmtId="3" fontId="11" fillId="0" borderId="0" xfId="0" applyNumberFormat="true" applyFont="true" applyBorder="true" applyAlignment="true">
      <alignment horizontal="center" vertical="center"/>
    </xf>
    <xf numFmtId="176" fontId="12" fillId="0" borderId="1" xfId="0" applyNumberFormat="true" applyFont="true" applyFill="true" applyBorder="true" applyAlignment="true">
      <alignment horizontal="center" vertical="center" wrapText="true"/>
    </xf>
    <xf numFmtId="176" fontId="12" fillId="0" borderId="4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81" fontId="8" fillId="0" borderId="1" xfId="3" applyNumberFormat="true" applyFont="true" applyFill="true" applyBorder="true" applyAlignment="true">
      <alignment horizontal="center" vertical="center" wrapText="true"/>
    </xf>
    <xf numFmtId="181" fontId="9" fillId="0" borderId="1" xfId="3" applyNumberFormat="true" applyFont="true" applyFill="true" applyBorder="true" applyAlignment="true">
      <alignment horizontal="right" vertical="center" wrapText="true"/>
    </xf>
    <xf numFmtId="178" fontId="9" fillId="0" borderId="1" xfId="2" applyNumberFormat="true" applyFont="true" applyFill="true" applyBorder="true" applyAlignment="true">
      <alignment horizontal="right" vertical="center" wrapText="true"/>
    </xf>
    <xf numFmtId="181" fontId="0" fillId="0" borderId="0" xfId="0" applyNumberFormat="true">
      <alignment vertical="center"/>
    </xf>
    <xf numFmtId="176" fontId="12" fillId="0" borderId="6" xfId="0" applyNumberFormat="true" applyFont="true" applyFill="true" applyBorder="true" applyAlignment="true">
      <alignment horizontal="center" vertical="center" wrapText="true"/>
    </xf>
    <xf numFmtId="176" fontId="12" fillId="0" borderId="7" xfId="0" applyNumberFormat="true" applyFont="true" applyFill="true" applyBorder="true" applyAlignment="true">
      <alignment horizontal="center" vertical="center" wrapText="true"/>
    </xf>
    <xf numFmtId="176" fontId="14" fillId="0" borderId="1" xfId="0" applyNumberFormat="true" applyFont="true" applyFill="true" applyBorder="true" applyAlignment="true">
      <alignment horizontal="center" vertical="center"/>
    </xf>
    <xf numFmtId="176" fontId="15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Border="true" applyAlignment="true">
      <alignment horizontal="center" vertical="center" wrapText="true"/>
    </xf>
    <xf numFmtId="176" fontId="7" fillId="0" borderId="5" xfId="0" applyNumberFormat="true" applyFont="true" applyFill="true" applyBorder="true" applyAlignment="true">
      <alignment horizontal="center" vertical="center" wrapText="true"/>
    </xf>
    <xf numFmtId="9" fontId="8" fillId="0" borderId="1" xfId="12" applyNumberFormat="true" applyFont="true" applyFill="true" applyBorder="true" applyAlignment="true" applyProtection="true">
      <alignment horizontal="center" vertical="center" wrapText="true"/>
    </xf>
    <xf numFmtId="177" fontId="1" fillId="0" borderId="1" xfId="0" applyNumberFormat="true" applyFont="true" applyBorder="true" applyAlignment="true">
      <alignment horizontal="center" vertical="center"/>
    </xf>
    <xf numFmtId="9" fontId="9" fillId="0" borderId="1" xfId="12" applyNumberFormat="true" applyFont="true" applyFill="true" applyBorder="true" applyAlignment="true" applyProtection="true">
      <alignment horizontal="center" vertical="center" wrapText="true"/>
    </xf>
    <xf numFmtId="177" fontId="0" fillId="0" borderId="1" xfId="0" applyNumberFormat="true" applyBorder="true">
      <alignment vertical="center"/>
    </xf>
    <xf numFmtId="0" fontId="11" fillId="0" borderId="8" xfId="0" applyFont="true" applyBorder="true" applyAlignment="true">
      <alignment horizontal="center" vertical="center"/>
    </xf>
    <xf numFmtId="0" fontId="11" fillId="0" borderId="9" xfId="0" applyFont="true" applyFill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11" fillId="0" borderId="10" xfId="0" applyFont="true" applyFill="true" applyBorder="true" applyAlignment="true">
      <alignment horizontal="center" vertical="center" wrapText="true"/>
    </xf>
    <xf numFmtId="0" fontId="11" fillId="0" borderId="1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6" fillId="0" borderId="1" xfId="0" applyFont="true" applyFill="true" applyBorder="true" applyAlignment="true">
      <alignment horizontal="center" vertical="center"/>
    </xf>
    <xf numFmtId="179" fontId="17" fillId="0" borderId="1" xfId="0" applyNumberFormat="true" applyFont="true" applyFill="true" applyBorder="true">
      <alignment vertical="center"/>
    </xf>
    <xf numFmtId="177" fontId="0" fillId="0" borderId="1" xfId="0" applyNumberFormat="true" applyFill="true" applyBorder="true">
      <alignment vertical="center"/>
    </xf>
    <xf numFmtId="177" fontId="17" fillId="0" borderId="1" xfId="0" applyNumberFormat="true" applyFont="true" applyFill="true" applyBorder="true">
      <alignment vertical="center"/>
    </xf>
  </cellXfs>
  <cellStyles count="52">
    <cellStyle name="常规" xfId="0" builtinId="0"/>
    <cellStyle name="常规 2" xfId="1"/>
    <cellStyle name="常规_2011年秋季学期广东省普通高中国家助学金安排表" xfId="2"/>
    <cellStyle name="样式 1" xfId="3"/>
    <cellStyle name="60% - 强调文字颜色 6" xfId="4" builtinId="52"/>
    <cellStyle name="20% - 强调文字颜色 4" xfId="5" builtinId="42"/>
    <cellStyle name="强调文字颜色 4" xfId="6" builtinId="41"/>
    <cellStyle name="输入" xfId="7" builtinId="20"/>
    <cellStyle name="40% - 强调文字颜色 3" xfId="8" builtinId="39"/>
    <cellStyle name="20% - 强调文字颜色 3" xfId="9" builtinId="38"/>
    <cellStyle name="货币" xfId="10" builtinId="4"/>
    <cellStyle name="强调文字颜色 3" xfId="11" builtinId="37"/>
    <cellStyle name="百分比" xfId="12" builtinId="5"/>
    <cellStyle name="60% - 强调文字颜色 2" xfId="13" builtinId="36"/>
    <cellStyle name="60% - 强调文字颜色 5" xfId="14" builtinId="48"/>
    <cellStyle name="强调文字颜色 2" xfId="15" builtinId="33"/>
    <cellStyle name="60% - 强调文字颜色 1" xfId="16" builtinId="32"/>
    <cellStyle name="60% - 强调文字颜色 4" xfId="17" builtinId="44"/>
    <cellStyle name="计算" xfId="18" builtinId="22"/>
    <cellStyle name="强调文字颜色 1" xfId="19" builtinId="29"/>
    <cellStyle name="适中" xfId="20" builtinId="28"/>
    <cellStyle name="20% - 强调文字颜色 5" xfId="21" builtinId="46"/>
    <cellStyle name="好" xfId="22" builtinId="26"/>
    <cellStyle name="20% - 强调文字颜色 1" xfId="23" builtinId="30"/>
    <cellStyle name="汇总" xfId="24" builtinId="25"/>
    <cellStyle name="差" xfId="25" builtinId="27"/>
    <cellStyle name="检查单元格" xfId="26" builtinId="23"/>
    <cellStyle name="输出" xfId="27" builtinId="21"/>
    <cellStyle name="标题 1" xfId="28" builtinId="16"/>
    <cellStyle name="解释性文本" xfId="29" builtinId="53"/>
    <cellStyle name="20% - 强调文字颜色 2" xfId="30" builtinId="34"/>
    <cellStyle name="标题 4" xfId="31" builtinId="19"/>
    <cellStyle name="货币[0]" xfId="32" builtinId="7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链接单元格" xfId="51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B20"/>
  <sheetViews>
    <sheetView tabSelected="1" zoomScale="90" zoomScaleNormal="90" workbookViewId="0">
      <selection activeCell="I9" sqref="I9"/>
    </sheetView>
  </sheetViews>
  <sheetFormatPr defaultColWidth="8.875" defaultRowHeight="13.5"/>
  <cols>
    <col min="1" max="1" width="17.125" customWidth="true"/>
    <col min="2" max="2" width="7.21666666666667" customWidth="true"/>
    <col min="3" max="3" width="6.93333333333333" customWidth="true"/>
    <col min="4" max="4" width="7.64166666666667" customWidth="true"/>
    <col min="5" max="5" width="6.39166666666667" customWidth="true"/>
    <col min="6" max="6" width="9.025" customWidth="true"/>
    <col min="7" max="7" width="6.8" customWidth="true"/>
    <col min="8" max="8" width="10.1333333333333" customWidth="true"/>
    <col min="9" max="9" width="11.3833333333333" customWidth="true"/>
    <col min="10" max="10" width="12.075" customWidth="true"/>
    <col min="11" max="11" width="11.6583333333333" customWidth="true"/>
    <col min="12" max="12" width="7.125" customWidth="true"/>
    <col min="13" max="13" width="12.25" customWidth="true"/>
    <col min="14" max="14" width="8.75" customWidth="true"/>
    <col min="15" max="15" width="12.2166666666667" customWidth="true"/>
    <col min="16" max="16" width="10.55" customWidth="true"/>
    <col min="17" max="17" width="7.64166666666667" customWidth="true"/>
    <col min="18" max="18" width="9.15833333333333" customWidth="true"/>
    <col min="19" max="19" width="12.2166666666667" customWidth="true"/>
    <col min="20" max="20" width="7.5" customWidth="true"/>
    <col min="21" max="21" width="10.1416666666667" customWidth="true"/>
    <col min="22" max="22" width="6.375" customWidth="true"/>
    <col min="23" max="23" width="8.46666666666667" customWidth="true"/>
    <col min="24" max="24" width="10.9666666666667" customWidth="true"/>
    <col min="25" max="25" width="8.60833333333333" customWidth="true"/>
    <col min="26" max="26" width="10.9666666666667" customWidth="true"/>
    <col min="27" max="27" width="11.125" customWidth="true"/>
    <col min="28" max="28" width="10.4166666666667" customWidth="true"/>
  </cols>
  <sheetData>
    <row r="1" ht="30" customHeight="true" spans="1:1">
      <c r="A1" t="s">
        <v>0</v>
      </c>
    </row>
    <row r="2" ht="47" customHeight="true" spans="1: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ht="21.75" spans="1:28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2"/>
      <c r="N3" s="32"/>
      <c r="O3" s="32"/>
      <c r="P3" s="32"/>
      <c r="Q3" s="32"/>
      <c r="R3" s="32"/>
      <c r="S3" s="32"/>
      <c r="T3" s="32"/>
      <c r="AA3" s="54" t="s">
        <v>2</v>
      </c>
      <c r="AB3" s="54"/>
    </row>
    <row r="4" ht="39" customHeight="true" spans="1:28">
      <c r="A4" s="4" t="s">
        <v>3</v>
      </c>
      <c r="B4" s="5" t="s">
        <v>4</v>
      </c>
      <c r="C4" s="5"/>
      <c r="D4" s="5"/>
      <c r="E4" s="5"/>
      <c r="F4" s="5"/>
      <c r="G4" s="5"/>
      <c r="H4" s="5"/>
      <c r="I4" s="20" t="s">
        <v>5</v>
      </c>
      <c r="J4" s="21" t="s">
        <v>6</v>
      </c>
      <c r="K4" s="20" t="s">
        <v>7</v>
      </c>
      <c r="L4" s="20" t="s">
        <v>8</v>
      </c>
      <c r="M4" s="33" t="s">
        <v>9</v>
      </c>
      <c r="N4" s="33"/>
      <c r="O4" s="33"/>
      <c r="P4" s="34" t="s">
        <v>10</v>
      </c>
      <c r="Q4" s="44"/>
      <c r="R4" s="45"/>
      <c r="S4" s="33" t="s">
        <v>11</v>
      </c>
      <c r="T4" s="33"/>
      <c r="U4" s="33"/>
      <c r="V4" s="46" t="s">
        <v>12</v>
      </c>
      <c r="W4" s="46"/>
      <c r="X4" s="46"/>
      <c r="Y4" s="46"/>
      <c r="Z4" s="46"/>
      <c r="AA4" s="46"/>
      <c r="AB4" s="55" t="s">
        <v>13</v>
      </c>
    </row>
    <row r="5" ht="60" customHeight="true" spans="1:28">
      <c r="A5" s="4"/>
      <c r="B5" s="6" t="s">
        <v>14</v>
      </c>
      <c r="C5" s="6"/>
      <c r="D5" s="6" t="s">
        <v>15</v>
      </c>
      <c r="E5" s="6"/>
      <c r="F5" s="6" t="s">
        <v>16</v>
      </c>
      <c r="G5" s="6"/>
      <c r="H5" s="16" t="s">
        <v>17</v>
      </c>
      <c r="I5" s="20"/>
      <c r="J5" s="22"/>
      <c r="K5" s="20"/>
      <c r="L5" s="20"/>
      <c r="M5" s="35" t="s">
        <v>18</v>
      </c>
      <c r="N5" s="35" t="s">
        <v>19</v>
      </c>
      <c r="O5" s="35" t="s">
        <v>20</v>
      </c>
      <c r="P5" s="36" t="s">
        <v>21</v>
      </c>
      <c r="Q5" s="36" t="s">
        <v>19</v>
      </c>
      <c r="R5" s="36" t="s">
        <v>20</v>
      </c>
      <c r="S5" s="36" t="s">
        <v>22</v>
      </c>
      <c r="T5" s="36" t="s">
        <v>19</v>
      </c>
      <c r="U5" s="36" t="s">
        <v>23</v>
      </c>
      <c r="V5" s="47" t="s">
        <v>24</v>
      </c>
      <c r="W5" s="47" t="s">
        <v>25</v>
      </c>
      <c r="X5" s="47" t="s">
        <v>26</v>
      </c>
      <c r="Y5" s="47" t="s">
        <v>27</v>
      </c>
      <c r="Z5" s="47" t="s">
        <v>28</v>
      </c>
      <c r="AA5" s="56" t="s">
        <v>29</v>
      </c>
      <c r="AB5" s="57"/>
    </row>
    <row r="6" ht="44" customHeight="true" spans="1:28">
      <c r="A6" s="4"/>
      <c r="B6" s="6" t="s">
        <v>30</v>
      </c>
      <c r="C6" s="6" t="s">
        <v>31</v>
      </c>
      <c r="D6" s="6" t="s">
        <v>30</v>
      </c>
      <c r="E6" s="6" t="s">
        <v>31</v>
      </c>
      <c r="F6" s="6" t="s">
        <v>30</v>
      </c>
      <c r="G6" s="6" t="s">
        <v>31</v>
      </c>
      <c r="H6" s="17"/>
      <c r="I6" s="20"/>
      <c r="J6" s="23"/>
      <c r="K6" s="20"/>
      <c r="L6" s="20"/>
      <c r="M6" s="35"/>
      <c r="N6" s="35"/>
      <c r="O6" s="35"/>
      <c r="P6" s="37"/>
      <c r="Q6" s="37"/>
      <c r="R6" s="37"/>
      <c r="S6" s="37"/>
      <c r="T6" s="37"/>
      <c r="U6" s="37"/>
      <c r="V6" s="47"/>
      <c r="W6" s="47"/>
      <c r="X6" s="47"/>
      <c r="Y6" s="47"/>
      <c r="Z6" s="47"/>
      <c r="AA6" s="56"/>
      <c r="AB6" s="58"/>
    </row>
    <row r="7" ht="24" customHeight="true" spans="1:28">
      <c r="A7" s="7" t="s">
        <v>32</v>
      </c>
      <c r="B7" s="8" t="s">
        <v>33</v>
      </c>
      <c r="C7" s="8" t="s">
        <v>34</v>
      </c>
      <c r="D7" s="8" t="s">
        <v>35</v>
      </c>
      <c r="E7" s="8" t="s">
        <v>36</v>
      </c>
      <c r="F7" s="8" t="s">
        <v>37</v>
      </c>
      <c r="G7" s="8" t="s">
        <v>38</v>
      </c>
      <c r="H7" s="8" t="s">
        <v>39</v>
      </c>
      <c r="I7" s="8" t="s">
        <v>40</v>
      </c>
      <c r="J7" s="8" t="s">
        <v>41</v>
      </c>
      <c r="K7" s="24" t="s">
        <v>42</v>
      </c>
      <c r="L7" s="24" t="s">
        <v>33</v>
      </c>
      <c r="M7" s="38" t="s">
        <v>43</v>
      </c>
      <c r="N7" s="38" t="s">
        <v>35</v>
      </c>
      <c r="O7" s="38" t="s">
        <v>36</v>
      </c>
      <c r="P7" s="39" t="s">
        <v>37</v>
      </c>
      <c r="Q7" s="39" t="s">
        <v>38</v>
      </c>
      <c r="R7" s="39" t="s">
        <v>39</v>
      </c>
      <c r="S7" s="39" t="s">
        <v>44</v>
      </c>
      <c r="T7" s="39" t="s">
        <v>45</v>
      </c>
      <c r="U7" s="39" t="s">
        <v>46</v>
      </c>
      <c r="V7" s="48" t="s">
        <v>47</v>
      </c>
      <c r="W7" s="49" t="s">
        <v>48</v>
      </c>
      <c r="X7" s="49" t="s">
        <v>49</v>
      </c>
      <c r="Y7" s="49" t="s">
        <v>50</v>
      </c>
      <c r="Z7" s="49" t="s">
        <v>51</v>
      </c>
      <c r="AA7" s="49" t="s">
        <v>52</v>
      </c>
      <c r="AB7" s="49" t="s">
        <v>53</v>
      </c>
    </row>
    <row r="8" s="1" customFormat="true" ht="33" customHeight="true" spans="1:28">
      <c r="A8" s="9" t="s">
        <v>18</v>
      </c>
      <c r="B8" s="10">
        <v>130</v>
      </c>
      <c r="C8" s="10">
        <v>17</v>
      </c>
      <c r="D8" s="11">
        <v>117</v>
      </c>
      <c r="E8" s="10">
        <v>11</v>
      </c>
      <c r="F8" s="11">
        <v>123</v>
      </c>
      <c r="G8" s="11">
        <v>13</v>
      </c>
      <c r="H8" s="18">
        <v>0.85</v>
      </c>
      <c r="I8" s="10">
        <f>ROUND((B8*1250+C8*1925+D8*1250+E8*1925)*H8,0)</f>
        <v>308253</v>
      </c>
      <c r="J8" s="10">
        <f>ROUND((F8*2500+G8*3850)*H8,0)</f>
        <v>303918</v>
      </c>
      <c r="K8" s="25">
        <v>323213</v>
      </c>
      <c r="L8" s="10">
        <v>0</v>
      </c>
      <c r="M8" s="40">
        <f t="shared" ref="M8" si="0">ROUND(I8+J8-K8-L8,0)</f>
        <v>288958</v>
      </c>
      <c r="N8" s="11">
        <v>0</v>
      </c>
      <c r="O8" s="10">
        <f t="shared" ref="O8:O15" si="1">M8-N8</f>
        <v>288958</v>
      </c>
      <c r="P8" s="11">
        <v>303918</v>
      </c>
      <c r="Q8" s="11">
        <v>0</v>
      </c>
      <c r="R8" s="11">
        <v>303918</v>
      </c>
      <c r="S8" s="10">
        <f t="shared" ref="S8:U15" si="2">M8-P8</f>
        <v>-14960</v>
      </c>
      <c r="T8" s="10">
        <f t="shared" si="2"/>
        <v>0</v>
      </c>
      <c r="U8" s="10">
        <f t="shared" si="2"/>
        <v>-14960</v>
      </c>
      <c r="V8" s="50">
        <v>0.15</v>
      </c>
      <c r="W8" s="51">
        <v>54399</v>
      </c>
      <c r="X8" s="51">
        <v>53635</v>
      </c>
      <c r="Y8" s="59">
        <v>57037.5</v>
      </c>
      <c r="Z8" s="59">
        <f>W8+X8-Y8</f>
        <v>50996.5</v>
      </c>
      <c r="AA8" s="51">
        <v>53635</v>
      </c>
      <c r="AB8" s="60">
        <f>Z8-AA8</f>
        <v>-2638.5</v>
      </c>
    </row>
    <row r="9" ht="24.95" customHeight="true" spans="1:28">
      <c r="A9" s="12" t="s">
        <v>54</v>
      </c>
      <c r="B9" s="13">
        <v>19</v>
      </c>
      <c r="C9" s="13">
        <v>2</v>
      </c>
      <c r="D9" s="13">
        <v>13</v>
      </c>
      <c r="E9" s="13">
        <v>1</v>
      </c>
      <c r="F9" s="13">
        <v>12</v>
      </c>
      <c r="G9" s="13">
        <v>1</v>
      </c>
      <c r="H9" s="19">
        <v>0.85</v>
      </c>
      <c r="I9" s="26">
        <f t="shared" ref="I9:I15" si="3">ROUND((B9*1250+C9*1925+D9*1250+E9*1925)*H9,0)</f>
        <v>38909</v>
      </c>
      <c r="J9" s="26">
        <f t="shared" ref="J9:J13" si="4">ROUND((F9*2500+G9*3850)*H9,0)</f>
        <v>28773</v>
      </c>
      <c r="K9" s="27">
        <v>46920</v>
      </c>
      <c r="L9" s="26">
        <v>0</v>
      </c>
      <c r="M9" s="41">
        <f>I9+J9-K9</f>
        <v>20762</v>
      </c>
      <c r="N9" s="42">
        <v>0</v>
      </c>
      <c r="O9" s="26">
        <f t="shared" si="1"/>
        <v>20762</v>
      </c>
      <c r="P9" s="12">
        <v>28773</v>
      </c>
      <c r="Q9" s="13">
        <v>0</v>
      </c>
      <c r="R9" s="12">
        <v>28773</v>
      </c>
      <c r="S9" s="26">
        <f t="shared" si="2"/>
        <v>-8011</v>
      </c>
      <c r="T9" s="26">
        <f t="shared" si="2"/>
        <v>0</v>
      </c>
      <c r="U9" s="26">
        <f t="shared" si="2"/>
        <v>-8011</v>
      </c>
      <c r="V9" s="52">
        <v>0.15</v>
      </c>
      <c r="W9" s="53">
        <f t="shared" ref="W9:W15" si="5">ROUND((B9*1250+C9*1925+D9*1250+E9*1925)*V9,0)</f>
        <v>6866</v>
      </c>
      <c r="X9" s="53">
        <v>5078</v>
      </c>
      <c r="Y9" s="53">
        <v>8280</v>
      </c>
      <c r="Z9" s="53">
        <f t="shared" ref="Z9:Z15" si="6">W9+X9-Y9</f>
        <v>3664</v>
      </c>
      <c r="AA9" s="53">
        <v>5078</v>
      </c>
      <c r="AB9" s="61">
        <f t="shared" ref="AB9:AB15" si="7">Z9-AA9</f>
        <v>-1414</v>
      </c>
    </row>
    <row r="10" ht="24.95" customHeight="true" spans="1:28">
      <c r="A10" s="12" t="s">
        <v>55</v>
      </c>
      <c r="B10" s="13">
        <v>32</v>
      </c>
      <c r="C10" s="13">
        <v>5</v>
      </c>
      <c r="D10" s="13">
        <v>32</v>
      </c>
      <c r="E10" s="13">
        <v>4</v>
      </c>
      <c r="F10" s="13">
        <v>40</v>
      </c>
      <c r="G10" s="13">
        <v>6</v>
      </c>
      <c r="H10" s="19">
        <v>0.85</v>
      </c>
      <c r="I10" s="26">
        <f t="shared" si="3"/>
        <v>82726</v>
      </c>
      <c r="J10" s="26">
        <f t="shared" si="4"/>
        <v>104635</v>
      </c>
      <c r="K10" s="27">
        <v>82237.5</v>
      </c>
      <c r="L10" s="26">
        <v>0</v>
      </c>
      <c r="M10" s="41">
        <f t="shared" ref="M10:M15" si="8">I10+J10-K10</f>
        <v>105123.5</v>
      </c>
      <c r="N10" s="42">
        <v>0</v>
      </c>
      <c r="O10" s="26">
        <f t="shared" si="1"/>
        <v>105123.5</v>
      </c>
      <c r="P10" s="13">
        <v>104635</v>
      </c>
      <c r="Q10" s="13">
        <v>0</v>
      </c>
      <c r="R10" s="13">
        <v>104635</v>
      </c>
      <c r="S10" s="26">
        <f t="shared" si="2"/>
        <v>488.5</v>
      </c>
      <c r="T10" s="26">
        <f t="shared" si="2"/>
        <v>0</v>
      </c>
      <c r="U10" s="26">
        <f t="shared" si="2"/>
        <v>488.5</v>
      </c>
      <c r="V10" s="52">
        <v>0.15</v>
      </c>
      <c r="W10" s="53">
        <f t="shared" si="5"/>
        <v>14599</v>
      </c>
      <c r="X10" s="53">
        <v>18465</v>
      </c>
      <c r="Y10" s="27">
        <v>14512.5</v>
      </c>
      <c r="Z10" s="27">
        <f t="shared" si="6"/>
        <v>18551.5</v>
      </c>
      <c r="AA10" s="53">
        <v>18465</v>
      </c>
      <c r="AB10" s="62">
        <f t="shared" si="7"/>
        <v>86.5</v>
      </c>
    </row>
    <row r="11" ht="24.95" customHeight="true" spans="1:28">
      <c r="A11" s="12" t="s">
        <v>56</v>
      </c>
      <c r="B11" s="13">
        <v>1</v>
      </c>
      <c r="C11" s="13">
        <v>0</v>
      </c>
      <c r="D11" s="13">
        <v>6</v>
      </c>
      <c r="E11" s="13">
        <v>0</v>
      </c>
      <c r="F11" s="13">
        <v>6</v>
      </c>
      <c r="G11" s="13">
        <v>0</v>
      </c>
      <c r="H11" s="19">
        <v>0.85</v>
      </c>
      <c r="I11" s="26">
        <f t="shared" si="3"/>
        <v>7438</v>
      </c>
      <c r="J11" s="26">
        <f t="shared" si="4"/>
        <v>12750</v>
      </c>
      <c r="K11" s="27">
        <v>3272.5</v>
      </c>
      <c r="L11" s="26">
        <v>0</v>
      </c>
      <c r="M11" s="41">
        <f t="shared" si="8"/>
        <v>16915.5</v>
      </c>
      <c r="N11" s="42">
        <v>0</v>
      </c>
      <c r="O11" s="26">
        <f t="shared" si="1"/>
        <v>16915.5</v>
      </c>
      <c r="P11" s="13">
        <v>12750</v>
      </c>
      <c r="Q11" s="13">
        <v>0</v>
      </c>
      <c r="R11" s="13">
        <v>12750</v>
      </c>
      <c r="S11" s="26">
        <f t="shared" si="2"/>
        <v>4165.5</v>
      </c>
      <c r="T11" s="26">
        <f t="shared" si="2"/>
        <v>0</v>
      </c>
      <c r="U11" s="26">
        <f t="shared" si="2"/>
        <v>4165.5</v>
      </c>
      <c r="V11" s="52">
        <v>0.15</v>
      </c>
      <c r="W11" s="53">
        <f t="shared" si="5"/>
        <v>1313</v>
      </c>
      <c r="X11" s="53">
        <v>2250</v>
      </c>
      <c r="Y11" s="27">
        <v>577.5</v>
      </c>
      <c r="Z11" s="27">
        <f t="shared" si="6"/>
        <v>2985.5</v>
      </c>
      <c r="AA11" s="53">
        <v>2250</v>
      </c>
      <c r="AB11" s="62">
        <f t="shared" si="7"/>
        <v>735.5</v>
      </c>
    </row>
    <row r="12" ht="24.95" customHeight="true" spans="1:28">
      <c r="A12" s="12" t="s">
        <v>57</v>
      </c>
      <c r="B12" s="13">
        <v>14</v>
      </c>
      <c r="C12" s="13">
        <v>2</v>
      </c>
      <c r="D12" s="13">
        <v>17</v>
      </c>
      <c r="E12" s="13">
        <v>1</v>
      </c>
      <c r="F12" s="13">
        <v>17</v>
      </c>
      <c r="G12" s="13">
        <v>1</v>
      </c>
      <c r="H12" s="19">
        <v>0.85</v>
      </c>
      <c r="I12" s="26">
        <f t="shared" si="3"/>
        <v>37846</v>
      </c>
      <c r="J12" s="26">
        <f t="shared" si="4"/>
        <v>39398</v>
      </c>
      <c r="K12" s="27">
        <v>35147.5</v>
      </c>
      <c r="L12" s="26">
        <v>0</v>
      </c>
      <c r="M12" s="41">
        <f t="shared" si="8"/>
        <v>42096.5</v>
      </c>
      <c r="N12" s="42">
        <v>0</v>
      </c>
      <c r="O12" s="26">
        <f t="shared" si="1"/>
        <v>42096.5</v>
      </c>
      <c r="P12" s="13">
        <v>39398</v>
      </c>
      <c r="Q12" s="13">
        <v>0</v>
      </c>
      <c r="R12" s="13">
        <v>39398</v>
      </c>
      <c r="S12" s="26">
        <f t="shared" si="2"/>
        <v>2698.5</v>
      </c>
      <c r="T12" s="26">
        <f t="shared" si="2"/>
        <v>0</v>
      </c>
      <c r="U12" s="26">
        <f t="shared" si="2"/>
        <v>2698.5</v>
      </c>
      <c r="V12" s="52">
        <v>0.15</v>
      </c>
      <c r="W12" s="53">
        <f t="shared" si="5"/>
        <v>6679</v>
      </c>
      <c r="X12" s="53">
        <v>6953</v>
      </c>
      <c r="Y12" s="27">
        <v>6202.5</v>
      </c>
      <c r="Z12" s="27">
        <f t="shared" si="6"/>
        <v>7429.5</v>
      </c>
      <c r="AA12" s="53">
        <v>6953</v>
      </c>
      <c r="AB12" s="61">
        <f t="shared" si="7"/>
        <v>476.5</v>
      </c>
    </row>
    <row r="13" ht="24.95" customHeight="true" spans="1:28">
      <c r="A13" s="14" t="s">
        <v>58</v>
      </c>
      <c r="B13" s="13">
        <v>45</v>
      </c>
      <c r="C13" s="13">
        <v>5</v>
      </c>
      <c r="D13" s="13">
        <v>34</v>
      </c>
      <c r="E13" s="13">
        <v>2</v>
      </c>
      <c r="F13" s="13">
        <v>34</v>
      </c>
      <c r="G13" s="13">
        <v>2</v>
      </c>
      <c r="H13" s="19">
        <v>0.85</v>
      </c>
      <c r="I13" s="26">
        <f t="shared" si="3"/>
        <v>95391</v>
      </c>
      <c r="J13" s="26">
        <f t="shared" si="4"/>
        <v>78795</v>
      </c>
      <c r="K13" s="27">
        <v>109692.5</v>
      </c>
      <c r="L13" s="26">
        <v>0</v>
      </c>
      <c r="M13" s="41">
        <f t="shared" si="8"/>
        <v>64493.5</v>
      </c>
      <c r="N13" s="42">
        <v>0</v>
      </c>
      <c r="O13" s="26">
        <f t="shared" si="1"/>
        <v>64493.5</v>
      </c>
      <c r="P13" s="13">
        <v>78795</v>
      </c>
      <c r="Q13" s="13">
        <v>0</v>
      </c>
      <c r="R13" s="13">
        <v>78795</v>
      </c>
      <c r="S13" s="26">
        <f t="shared" si="2"/>
        <v>-14301.5</v>
      </c>
      <c r="T13" s="26">
        <f t="shared" si="2"/>
        <v>0</v>
      </c>
      <c r="U13" s="26">
        <f t="shared" si="2"/>
        <v>-14301.5</v>
      </c>
      <c r="V13" s="52">
        <v>0.15</v>
      </c>
      <c r="W13" s="53">
        <f t="shared" si="5"/>
        <v>16834</v>
      </c>
      <c r="X13" s="53">
        <v>13905</v>
      </c>
      <c r="Y13" s="27">
        <v>19357.5</v>
      </c>
      <c r="Z13" s="27">
        <f t="shared" si="6"/>
        <v>11381.5</v>
      </c>
      <c r="AA13" s="53">
        <v>13905</v>
      </c>
      <c r="AB13" s="62">
        <f t="shared" si="7"/>
        <v>-2523.5</v>
      </c>
    </row>
    <row r="14" ht="24.95" customHeight="true" spans="1:28">
      <c r="A14" s="15" t="s">
        <v>59</v>
      </c>
      <c r="B14" s="13">
        <v>18</v>
      </c>
      <c r="C14" s="13">
        <v>3</v>
      </c>
      <c r="D14" s="13">
        <v>15</v>
      </c>
      <c r="E14" s="13">
        <v>3</v>
      </c>
      <c r="F14" s="13">
        <v>14</v>
      </c>
      <c r="G14" s="13">
        <v>3</v>
      </c>
      <c r="H14" s="19">
        <v>0.85</v>
      </c>
      <c r="I14" s="26">
        <f t="shared" si="3"/>
        <v>44880</v>
      </c>
      <c r="J14" s="28">
        <v>39567</v>
      </c>
      <c r="K14" s="29">
        <v>45942.5</v>
      </c>
      <c r="L14" s="26">
        <v>0</v>
      </c>
      <c r="M14" s="41">
        <v>38504</v>
      </c>
      <c r="N14" s="42">
        <v>0</v>
      </c>
      <c r="O14" s="26">
        <f t="shared" si="1"/>
        <v>38504</v>
      </c>
      <c r="P14" s="13">
        <v>39567</v>
      </c>
      <c r="Q14" s="13">
        <v>0</v>
      </c>
      <c r="R14" s="13">
        <v>39567</v>
      </c>
      <c r="S14" s="26">
        <f t="shared" si="2"/>
        <v>-1063</v>
      </c>
      <c r="T14" s="26">
        <f t="shared" si="2"/>
        <v>0</v>
      </c>
      <c r="U14" s="26">
        <f t="shared" si="2"/>
        <v>-1063</v>
      </c>
      <c r="V14" s="52">
        <v>0.15</v>
      </c>
      <c r="W14" s="53">
        <f t="shared" si="5"/>
        <v>7920</v>
      </c>
      <c r="X14" s="53">
        <v>6984</v>
      </c>
      <c r="Y14" s="27">
        <v>8107.5</v>
      </c>
      <c r="Z14" s="27">
        <f t="shared" si="6"/>
        <v>6796.5</v>
      </c>
      <c r="AA14" s="53">
        <v>6984</v>
      </c>
      <c r="AB14" s="63">
        <f t="shared" si="7"/>
        <v>-187.5</v>
      </c>
    </row>
    <row r="15" ht="24.75" customHeight="true" spans="1:28">
      <c r="A15" s="14" t="s">
        <v>60</v>
      </c>
      <c r="B15" s="13">
        <v>1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9">
        <v>0.85</v>
      </c>
      <c r="I15" s="26">
        <f t="shared" si="3"/>
        <v>1063</v>
      </c>
      <c r="J15" s="30">
        <v>0</v>
      </c>
      <c r="K15" s="30">
        <v>0</v>
      </c>
      <c r="L15" s="26">
        <v>0</v>
      </c>
      <c r="M15" s="41">
        <f t="shared" si="8"/>
        <v>1063</v>
      </c>
      <c r="N15" s="42">
        <v>0</v>
      </c>
      <c r="O15" s="26">
        <f t="shared" si="1"/>
        <v>1063</v>
      </c>
      <c r="P15" s="30">
        <v>0</v>
      </c>
      <c r="Q15" s="30">
        <v>0</v>
      </c>
      <c r="R15" s="30">
        <v>0</v>
      </c>
      <c r="S15" s="26">
        <f t="shared" si="2"/>
        <v>1063</v>
      </c>
      <c r="T15" s="26">
        <f t="shared" si="2"/>
        <v>0</v>
      </c>
      <c r="U15" s="26">
        <f t="shared" si="2"/>
        <v>1063</v>
      </c>
      <c r="V15" s="52">
        <v>0.15</v>
      </c>
      <c r="W15" s="53">
        <f t="shared" si="5"/>
        <v>188</v>
      </c>
      <c r="X15" s="53">
        <v>0</v>
      </c>
      <c r="Y15" s="13">
        <v>0</v>
      </c>
      <c r="Z15" s="13">
        <f t="shared" si="6"/>
        <v>188</v>
      </c>
      <c r="AA15" s="53">
        <v>0</v>
      </c>
      <c r="AB15" s="62">
        <f t="shared" si="7"/>
        <v>188</v>
      </c>
    </row>
    <row r="18" spans="10:11">
      <c r="J18" s="31"/>
      <c r="K18" s="31"/>
    </row>
    <row r="20" spans="13:13">
      <c r="M20" s="43"/>
    </row>
  </sheetData>
  <mergeCells count="32">
    <mergeCell ref="A2:AB2"/>
    <mergeCell ref="AA3:AB3"/>
    <mergeCell ref="B4:H4"/>
    <mergeCell ref="M4:O4"/>
    <mergeCell ref="P4:R4"/>
    <mergeCell ref="S4:U4"/>
    <mergeCell ref="V4:AA4"/>
    <mergeCell ref="B5:C5"/>
    <mergeCell ref="D5:E5"/>
    <mergeCell ref="F5:G5"/>
    <mergeCell ref="A4:A6"/>
    <mergeCell ref="H5:H6"/>
    <mergeCell ref="I4:I6"/>
    <mergeCell ref="J4:J6"/>
    <mergeCell ref="K4:K6"/>
    <mergeCell ref="L4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4:AB6"/>
  </mergeCells>
  <printOptions horizontalCentered="true"/>
  <pageMargins left="0.196527777777778" right="0.275" top="1" bottom="1" header="0.5" footer="0.5"/>
  <pageSetup paperSize="9" scale="5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张延彬</dc:creator>
  <cp:lastModifiedBy>user</cp:lastModifiedBy>
  <dcterms:created xsi:type="dcterms:W3CDTF">2023-06-03T08:08:00Z</dcterms:created>
  <dcterms:modified xsi:type="dcterms:W3CDTF">2023-07-07T11:45:17Z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