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附表3-3" sheetId="1" r:id="rId1"/>
  </sheets>
  <definedNames>
    <definedName name="_xlnm.Print_Titles" localSheetId="0">'附表3-3'!$4:$5</definedName>
  </definedNames>
  <calcPr calcId="144525"/>
</workbook>
</file>

<file path=xl/sharedStrings.xml><?xml version="1.0" encoding="utf-8"?>
<sst xmlns="http://schemas.openxmlformats.org/spreadsheetml/2006/main" count="57" uniqueCount="44">
  <si>
    <t>附件2</t>
  </si>
  <si>
    <t>2023年普通高中教育国家助学金明细表</t>
  </si>
  <si>
    <t>计算单位：人、元</t>
  </si>
  <si>
    <t>地区</t>
  </si>
  <si>
    <t>具体实施单位</t>
  </si>
  <si>
    <t>基础数据</t>
  </si>
  <si>
    <t>2022年需省级以上资金</t>
  </si>
  <si>
    <t>2023年预算需省级以上资金</t>
  </si>
  <si>
    <t>韶财科教[2021]131号预算安排2022年资金</t>
  </si>
  <si>
    <t>核定全年安排的省级以上资金</t>
  </si>
  <si>
    <t>韶财科教[2022]166号已安排省级以上资金</t>
  </si>
  <si>
    <t>此次安排省级以上资金</t>
  </si>
  <si>
    <t>备注</t>
  </si>
  <si>
    <t>2022年春季学期资助人数</t>
  </si>
  <si>
    <t>2022年秋季学期资助人数</t>
  </si>
  <si>
    <t>2023年预算资助人数</t>
  </si>
  <si>
    <t>省级以上财政分担比例（%）</t>
  </si>
  <si>
    <t>合计</t>
  </si>
  <si>
    <t>其中：中央资金</t>
  </si>
  <si>
    <t>其中：省级资金</t>
  </si>
  <si>
    <t>小计</t>
  </si>
  <si>
    <t>其中：中央资金（用省级资金置换）</t>
  </si>
  <si>
    <t>A</t>
  </si>
  <si>
    <t>B</t>
  </si>
  <si>
    <t>F</t>
  </si>
  <si>
    <t>G</t>
  </si>
  <si>
    <t>H</t>
  </si>
  <si>
    <t>I</t>
  </si>
  <si>
    <t>C</t>
  </si>
  <si>
    <t>D</t>
  </si>
  <si>
    <t>E</t>
  </si>
  <si>
    <t>F=C+D-E</t>
  </si>
  <si>
    <t>J</t>
  </si>
  <si>
    <t>K</t>
  </si>
  <si>
    <t>L=F-I</t>
  </si>
  <si>
    <t>M</t>
  </si>
  <si>
    <t>N</t>
  </si>
  <si>
    <t>O</t>
  </si>
  <si>
    <t>韶关市</t>
  </si>
  <si>
    <t>韶关市本级</t>
  </si>
  <si>
    <t>曲江区</t>
  </si>
  <si>
    <t>始兴县</t>
  </si>
  <si>
    <t>新丰县</t>
  </si>
  <si>
    <t>乐昌市</t>
  </si>
</sst>
</file>

<file path=xl/styles.xml><?xml version="1.0" encoding="utf-8"?>
<styleSheet xmlns="http://schemas.openxmlformats.org/spreadsheetml/2006/main">
  <numFmts count="9">
    <numFmt numFmtId="176" formatCode="0.0_ "/>
    <numFmt numFmtId="177" formatCode="#,##0.0_ ;[Red]\-#,##0.0\ "/>
    <numFmt numFmtId="178" formatCode="#,##0_ ;[Red]\-#,##0\ "/>
    <numFmt numFmtId="179" formatCode="_ * #,##0_ ;_ * \-#,##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0" formatCode="0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2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方正姚体"/>
      <charset val="134"/>
    </font>
    <font>
      <b/>
      <sz val="14"/>
      <color theme="1"/>
      <name val="方正姚体"/>
      <charset val="134"/>
    </font>
    <font>
      <sz val="12"/>
      <color theme="1"/>
      <name val="方正姚体"/>
      <charset val="134"/>
    </font>
    <font>
      <sz val="12"/>
      <name val="幼圆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4"/>
      <name val="方正姚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0" fontId="21" fillId="0" borderId="0">
      <alignment vertical="center"/>
    </xf>
    <xf numFmtId="0" fontId="25" fillId="0" borderId="0"/>
    <xf numFmtId="0" fontId="21" fillId="0" borderId="0">
      <alignment vertical="center"/>
    </xf>
    <xf numFmtId="0" fontId="20" fillId="0" borderId="0"/>
    <xf numFmtId="0" fontId="25" fillId="0" borderId="0"/>
    <xf numFmtId="0" fontId="20" fillId="0" borderId="0"/>
    <xf numFmtId="0" fontId="19" fillId="30" borderId="0" applyNumberFormat="false" applyBorder="false" applyAlignment="false" applyProtection="false">
      <alignment vertical="center"/>
    </xf>
    <xf numFmtId="0" fontId="20" fillId="0" borderId="0"/>
    <xf numFmtId="0" fontId="16" fillId="29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23" fillId="8" borderId="10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33" fillId="11" borderId="10" applyNumberFormat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29" fillId="13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16" fillId="17" borderId="0" applyNumberFormat="false" applyBorder="false" applyAlignment="false" applyProtection="false">
      <alignment vertical="center"/>
    </xf>
    <xf numFmtId="0" fontId="30" fillId="16" borderId="0" applyNumberFormat="false" applyBorder="false" applyAlignment="false" applyProtection="false">
      <alignment vertical="center"/>
    </xf>
    <xf numFmtId="0" fontId="20" fillId="0" borderId="0"/>
    <xf numFmtId="0" fontId="16" fillId="15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36" fillId="32" borderId="0" applyNumberFormat="false" applyBorder="false" applyAlignment="false" applyProtection="false">
      <alignment vertical="center"/>
    </xf>
    <xf numFmtId="0" fontId="32" fillId="19" borderId="13" applyNumberFormat="false" applyAlignment="false" applyProtection="false">
      <alignment vertical="center"/>
    </xf>
    <xf numFmtId="0" fontId="27" fillId="11" borderId="11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0" borderId="0"/>
    <xf numFmtId="0" fontId="16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0" fillId="27" borderId="14" applyNumberFormat="false" applyFont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0" fillId="0" borderId="0"/>
    <xf numFmtId="0" fontId="19" fillId="2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18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5" applyFont="true" applyFill="true" applyBorder="true" applyAlignment="true">
      <alignment horizontal="center" vertical="center" wrapText="true"/>
    </xf>
    <xf numFmtId="178" fontId="9" fillId="0" borderId="1" xfId="5" applyNumberFormat="true" applyFont="true" applyFill="true" applyBorder="true" applyAlignment="true">
      <alignment horizontal="center" vertical="center" wrapText="true"/>
    </xf>
    <xf numFmtId="0" fontId="10" fillId="0" borderId="1" xfId="5" applyFont="true" applyFill="true" applyBorder="true" applyAlignment="true">
      <alignment horizontal="left" vertical="center" wrapText="true"/>
    </xf>
    <xf numFmtId="178" fontId="10" fillId="0" borderId="1" xfId="2" applyNumberFormat="true" applyFont="true" applyFill="true" applyBorder="true" applyAlignment="true">
      <alignment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9" fontId="7" fillId="0" borderId="1" xfId="16" applyNumberFormat="true" applyFont="true" applyFill="true" applyBorder="true" applyAlignment="true" applyProtection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9" fontId="10" fillId="0" borderId="1" xfId="16" applyFont="true" applyFill="true" applyBorder="true" applyAlignment="true" applyProtection="true">
      <alignment horizontal="center" vertical="center" wrapText="true"/>
    </xf>
    <xf numFmtId="178" fontId="10" fillId="0" borderId="1" xfId="2" applyNumberFormat="true" applyFont="true" applyFill="true" applyBorder="true" applyAlignment="true">
      <alignment horizontal="right" vertical="center" wrapText="true"/>
    </xf>
    <xf numFmtId="179" fontId="4" fillId="0" borderId="0" xfId="41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176" fontId="11" fillId="0" borderId="2" xfId="0" applyNumberFormat="true" applyFont="true" applyFill="true" applyBorder="true" applyAlignment="true">
      <alignment horizontal="center" vertical="center" wrapText="true"/>
    </xf>
    <xf numFmtId="176" fontId="11" fillId="0" borderId="3" xfId="0" applyNumberFormat="true" applyFont="true" applyFill="true" applyBorder="true" applyAlignment="true">
      <alignment horizontal="center" vertical="center" wrapText="true"/>
    </xf>
    <xf numFmtId="176" fontId="11" fillId="0" borderId="6" xfId="0" applyNumberFormat="true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176" fontId="5" fillId="0" borderId="4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0" fontId="13" fillId="0" borderId="0" xfId="0" applyFont="true" applyFill="true">
      <alignment vertical="center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/>
    </xf>
    <xf numFmtId="0" fontId="14" fillId="0" borderId="0" xfId="0" applyFont="true" applyFill="true" applyAlignment="true">
      <alignment horizontal="center" vertical="center"/>
    </xf>
    <xf numFmtId="0" fontId="7" fillId="0" borderId="1" xfId="0" applyNumberFormat="true" applyFont="true" applyBorder="true" applyAlignment="true">
      <alignment horizontal="center" vertical="center"/>
    </xf>
    <xf numFmtId="0" fontId="8" fillId="0" borderId="1" xfId="0" applyNumberFormat="true" applyFont="true" applyBorder="true" applyAlignment="true">
      <alignment horizontal="center" vertical="center" wrapText="true"/>
    </xf>
    <xf numFmtId="178" fontId="10" fillId="0" borderId="1" xfId="5" applyNumberFormat="true" applyFont="true" applyFill="true" applyBorder="true" applyAlignment="true">
      <alignment horizontal="center" vertical="center" wrapText="true"/>
    </xf>
  </cellXfs>
  <cellStyles count="60">
    <cellStyle name="常规" xfId="0" builtinId="0"/>
    <cellStyle name="常规_附件2_11" xfId="1"/>
    <cellStyle name="样式 1" xfId="2"/>
    <cellStyle name="常规_附件2_10" xfId="3"/>
    <cellStyle name="常规_越秀" xfId="4"/>
    <cellStyle name="常规_2011年秋季学期广东省普通高中国家助学金安排表" xfId="5"/>
    <cellStyle name="常规_附件2_3" xfId="6"/>
    <cellStyle name="60% - 强调文字颜色 6" xfId="7" builtinId="52"/>
    <cellStyle name="常规_附件2_8" xfId="8"/>
    <cellStyle name="20% - 强调文字颜色 4" xfId="9" builtinId="42"/>
    <cellStyle name="强调文字颜色 4" xfId="10" builtinId="41"/>
    <cellStyle name="输入" xfId="11" builtinId="20"/>
    <cellStyle name="40% - 强调文字颜色 3" xfId="12" builtinId="39"/>
    <cellStyle name="20% - 强调文字颜色 3" xfId="13" builtinId="38"/>
    <cellStyle name="货币" xfId="14" builtinId="4"/>
    <cellStyle name="强调文字颜色 3" xfId="15" builtinId="37"/>
    <cellStyle name="百分比" xfId="16" builtinId="5"/>
    <cellStyle name="60% - 强调文字颜色 2" xfId="17" builtinId="36"/>
    <cellStyle name="60% - 强调文字颜色 5" xfId="18" builtinId="48"/>
    <cellStyle name="强调文字颜色 2" xfId="19" builtinId="33"/>
    <cellStyle name="60% - 强调文字颜色 1" xfId="20" builtinId="32"/>
    <cellStyle name="60% - 强调文字颜色 4" xfId="21" builtinId="44"/>
    <cellStyle name="计算" xfId="22" builtinId="22"/>
    <cellStyle name="强调文字颜色 1" xfId="23" builtinId="29"/>
    <cellStyle name="适中" xfId="24" builtinId="28"/>
    <cellStyle name="常规_附件2_9" xfId="25"/>
    <cellStyle name="20% - 强调文字颜色 5" xfId="26" builtinId="46"/>
    <cellStyle name="好" xfId="27" builtinId="26"/>
    <cellStyle name="常规_附件2_5" xfId="28"/>
    <cellStyle name="20% - 强调文字颜色 1" xfId="29" builtinId="30"/>
    <cellStyle name="汇总" xfId="30" builtinId="25"/>
    <cellStyle name="差" xfId="31" builtinId="27"/>
    <cellStyle name="检查单元格" xfId="32" builtinId="23"/>
    <cellStyle name="输出" xfId="33" builtinId="21"/>
    <cellStyle name="标题 1" xfId="34" builtinId="16"/>
    <cellStyle name="解释性文本" xfId="35" builtinId="53"/>
    <cellStyle name="常规_附件2_6" xfId="36"/>
    <cellStyle name="20% - 强调文字颜色 2" xfId="37" builtinId="34"/>
    <cellStyle name="标题 4" xfId="38" builtinId="19"/>
    <cellStyle name="货币[0]" xfId="39" builtinId="7"/>
    <cellStyle name="40% - 强调文字颜色 4" xfId="40" builtinId="43"/>
    <cellStyle name="千位分隔" xfId="41" builtinId="3"/>
    <cellStyle name="已访问的超链接" xfId="42" builtinId="9"/>
    <cellStyle name="标题" xfId="43" builtinId="15"/>
    <cellStyle name="40% - 强调文字颜色 2" xfId="44" builtinId="35"/>
    <cellStyle name="警告文本" xfId="45" builtinId="11"/>
    <cellStyle name="60% - 强调文字颜色 3" xfId="46" builtinId="40"/>
    <cellStyle name="注释" xfId="47" builtinId="10"/>
    <cellStyle name="20% - 强调文字颜色 6" xfId="48" builtinId="50"/>
    <cellStyle name="常规_附件2_1" xfId="49"/>
    <cellStyle name="强调文字颜色 5" xfId="50" builtinId="45"/>
    <cellStyle name="40% - 强调文字颜色 6" xfId="51" builtinId="51"/>
    <cellStyle name="超链接" xfId="52" builtinId="8"/>
    <cellStyle name="千位分隔[0]" xfId="53" builtinId="6"/>
    <cellStyle name="标题 2" xfId="54" builtinId="17"/>
    <cellStyle name="40% - 强调文字颜色 5" xfId="55" builtinId="47"/>
    <cellStyle name="标题 3" xfId="56" builtinId="18"/>
    <cellStyle name="强调文字颜色 6" xfId="57" builtinId="49"/>
    <cellStyle name="40% - 强调文字颜色 1" xfId="58" builtinId="31"/>
    <cellStyle name="链接单元格" xfId="5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12"/>
  <sheetViews>
    <sheetView tabSelected="1" workbookViewId="0">
      <selection activeCell="I4" sqref="I4:I5"/>
    </sheetView>
  </sheetViews>
  <sheetFormatPr defaultColWidth="8.89166666666667" defaultRowHeight="14.25"/>
  <cols>
    <col min="1" max="1" width="10.5" customWidth="true"/>
    <col min="2" max="6" width="20.775" hidden="true" customWidth="true"/>
    <col min="7" max="7" width="12" customWidth="true"/>
    <col min="8" max="8" width="13.875" customWidth="true"/>
    <col min="9" max="9" width="13.125" customWidth="true"/>
    <col min="10" max="10" width="12.75" customWidth="true"/>
    <col min="11" max="11" width="9.75" customWidth="true"/>
    <col min="12" max="12" width="12.875" customWidth="true"/>
    <col min="13" max="13" width="13.75" customWidth="true"/>
    <col min="14" max="14" width="8.625" customWidth="true"/>
    <col min="15" max="15" width="13.5" customWidth="true"/>
    <col min="16" max="16" width="12.125" customWidth="true"/>
    <col min="17" max="17" width="14.25" customWidth="true"/>
    <col min="18" max="18" width="13.375" customWidth="true"/>
    <col min="19" max="19" width="6.375" customWidth="true"/>
  </cols>
  <sheetData>
    <row r="1" ht="27" customHeight="true" spans="1:1">
      <c r="A1" s="2" t="s">
        <v>0</v>
      </c>
    </row>
    <row r="2" ht="40" customHeight="true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4" customHeight="true" spans="1:19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22"/>
      <c r="M3" s="5"/>
      <c r="N3" s="5"/>
      <c r="O3" s="30"/>
      <c r="P3" s="5"/>
      <c r="Q3" s="34"/>
      <c r="R3" s="35" t="s">
        <v>2</v>
      </c>
      <c r="S3" s="35"/>
    </row>
    <row r="4" ht="40" customHeight="true" spans="1:19">
      <c r="A4" s="6" t="s">
        <v>3</v>
      </c>
      <c r="B4" s="6" t="s">
        <v>4</v>
      </c>
      <c r="C4" s="7" t="s">
        <v>5</v>
      </c>
      <c r="D4" s="8"/>
      <c r="E4" s="8"/>
      <c r="F4" s="8"/>
      <c r="G4" s="16" t="s">
        <v>6</v>
      </c>
      <c r="H4" s="16" t="s">
        <v>7</v>
      </c>
      <c r="I4" s="23" t="s">
        <v>8</v>
      </c>
      <c r="J4" s="24" t="s">
        <v>9</v>
      </c>
      <c r="K4" s="25"/>
      <c r="L4" s="26"/>
      <c r="M4" s="31" t="s">
        <v>10</v>
      </c>
      <c r="N4" s="31"/>
      <c r="O4" s="31"/>
      <c r="P4" s="31" t="s">
        <v>11</v>
      </c>
      <c r="Q4" s="31"/>
      <c r="R4" s="31"/>
      <c r="S4" s="36" t="s">
        <v>12</v>
      </c>
    </row>
    <row r="5" ht="53" customHeight="true" spans="1:19">
      <c r="A5" s="6"/>
      <c r="B5" s="6"/>
      <c r="C5" s="9" t="s">
        <v>13</v>
      </c>
      <c r="D5" s="9" t="s">
        <v>14</v>
      </c>
      <c r="E5" s="9" t="s">
        <v>15</v>
      </c>
      <c r="F5" s="17" t="s">
        <v>16</v>
      </c>
      <c r="G5" s="18"/>
      <c r="H5" s="18"/>
      <c r="I5" s="23"/>
      <c r="J5" s="27" t="s">
        <v>17</v>
      </c>
      <c r="K5" s="28" t="s">
        <v>18</v>
      </c>
      <c r="L5" s="28" t="s">
        <v>19</v>
      </c>
      <c r="M5" s="32" t="s">
        <v>20</v>
      </c>
      <c r="N5" s="32" t="s">
        <v>18</v>
      </c>
      <c r="O5" s="32" t="s">
        <v>19</v>
      </c>
      <c r="P5" s="32" t="s">
        <v>20</v>
      </c>
      <c r="Q5" s="32" t="s">
        <v>21</v>
      </c>
      <c r="R5" s="32" t="s">
        <v>19</v>
      </c>
      <c r="S5" s="36"/>
    </row>
    <row r="6" ht="40" customHeight="true" spans="1:19">
      <c r="A6" s="10" t="s">
        <v>22</v>
      </c>
      <c r="B6" s="10" t="s">
        <v>23</v>
      </c>
      <c r="C6" s="11" t="s">
        <v>24</v>
      </c>
      <c r="D6" s="11" t="s">
        <v>25</v>
      </c>
      <c r="E6" s="11" t="s">
        <v>26</v>
      </c>
      <c r="F6" s="11" t="s">
        <v>27</v>
      </c>
      <c r="G6" s="19" t="s">
        <v>28</v>
      </c>
      <c r="H6" s="19" t="s">
        <v>29</v>
      </c>
      <c r="I6" s="19" t="s">
        <v>30</v>
      </c>
      <c r="J6" s="29" t="s">
        <v>31</v>
      </c>
      <c r="K6" s="29" t="s">
        <v>25</v>
      </c>
      <c r="L6" s="29" t="s">
        <v>26</v>
      </c>
      <c r="M6" s="33" t="s">
        <v>27</v>
      </c>
      <c r="N6" s="33" t="s">
        <v>32</v>
      </c>
      <c r="O6" s="33" t="s">
        <v>33</v>
      </c>
      <c r="P6" s="33" t="s">
        <v>34</v>
      </c>
      <c r="Q6" s="33" t="s">
        <v>35</v>
      </c>
      <c r="R6" s="33" t="s">
        <v>36</v>
      </c>
      <c r="S6" s="37" t="s">
        <v>37</v>
      </c>
    </row>
    <row r="7" s="1" customFormat="true" ht="40" customHeight="true" spans="1:19">
      <c r="A7" s="12" t="s">
        <v>17</v>
      </c>
      <c r="B7" s="12" t="s">
        <v>38</v>
      </c>
      <c r="C7" s="13">
        <f t="shared" ref="C7:E7" si="0">SUM(C8:C12)</f>
        <v>5046</v>
      </c>
      <c r="D7" s="13">
        <f t="shared" si="0"/>
        <v>4938</v>
      </c>
      <c r="E7" s="13">
        <f t="shared" si="0"/>
        <v>5353</v>
      </c>
      <c r="F7" s="13"/>
      <c r="G7" s="13">
        <f t="shared" ref="G7:R7" si="1">SUM(G8:G12)</f>
        <v>8486400</v>
      </c>
      <c r="H7" s="13">
        <f t="shared" si="1"/>
        <v>9100100</v>
      </c>
      <c r="I7" s="13">
        <f t="shared" si="1"/>
        <v>8556100</v>
      </c>
      <c r="J7" s="13">
        <f t="shared" si="1"/>
        <v>9030400</v>
      </c>
      <c r="K7" s="13">
        <f t="shared" si="1"/>
        <v>0</v>
      </c>
      <c r="L7" s="13">
        <f t="shared" si="1"/>
        <v>9030400</v>
      </c>
      <c r="M7" s="13">
        <f t="shared" si="1"/>
        <v>9100100</v>
      </c>
      <c r="N7" s="13">
        <f t="shared" si="1"/>
        <v>0</v>
      </c>
      <c r="O7" s="13">
        <f t="shared" si="1"/>
        <v>9100100</v>
      </c>
      <c r="P7" s="13">
        <f t="shared" si="1"/>
        <v>-69700</v>
      </c>
      <c r="Q7" s="13">
        <f t="shared" si="1"/>
        <v>0</v>
      </c>
      <c r="R7" s="13">
        <f t="shared" si="1"/>
        <v>-69700</v>
      </c>
      <c r="S7" s="13"/>
    </row>
    <row r="8" ht="40" customHeight="true" spans="1:19">
      <c r="A8" s="14" t="s">
        <v>39</v>
      </c>
      <c r="B8" s="14" t="s">
        <v>39</v>
      </c>
      <c r="C8" s="15">
        <v>1214</v>
      </c>
      <c r="D8" s="15">
        <v>1110</v>
      </c>
      <c r="E8" s="15">
        <v>1138</v>
      </c>
      <c r="F8" s="20">
        <v>0.85</v>
      </c>
      <c r="G8" s="21">
        <f t="shared" ref="G7:G12" si="2">(C8+D8)*1000*F8</f>
        <v>1975400</v>
      </c>
      <c r="H8" s="15">
        <f t="shared" ref="H7:H12" si="3">E8*2000*F8</f>
        <v>1934600</v>
      </c>
      <c r="I8" s="15">
        <v>2041700</v>
      </c>
      <c r="J8" s="15">
        <f t="shared" ref="J7:J12" si="4">ROUND(G8+H8-I8,0)</f>
        <v>1868300</v>
      </c>
      <c r="K8" s="21">
        <v>0</v>
      </c>
      <c r="L8" s="15">
        <f t="shared" ref="L7:L12" si="5">J8-K8</f>
        <v>1868300</v>
      </c>
      <c r="M8" s="15">
        <v>1934600</v>
      </c>
      <c r="N8" s="21">
        <v>0</v>
      </c>
      <c r="O8" s="15">
        <v>1934600</v>
      </c>
      <c r="P8" s="15">
        <f t="shared" ref="P8:R8" si="6">J8-M8</f>
        <v>-66300</v>
      </c>
      <c r="Q8" s="15">
        <f t="shared" si="6"/>
        <v>0</v>
      </c>
      <c r="R8" s="15">
        <f t="shared" si="6"/>
        <v>-66300</v>
      </c>
      <c r="S8" s="38"/>
    </row>
    <row r="9" ht="40" customHeight="true" spans="1:19">
      <c r="A9" s="14" t="s">
        <v>40</v>
      </c>
      <c r="B9" s="14" t="s">
        <v>40</v>
      </c>
      <c r="C9" s="15">
        <v>749</v>
      </c>
      <c r="D9" s="15">
        <v>733</v>
      </c>
      <c r="E9" s="15">
        <v>935</v>
      </c>
      <c r="F9" s="20">
        <v>0.85</v>
      </c>
      <c r="G9" s="21">
        <f t="shared" si="2"/>
        <v>1259700</v>
      </c>
      <c r="H9" s="15">
        <f t="shared" si="3"/>
        <v>1589500</v>
      </c>
      <c r="I9" s="15">
        <v>1273300</v>
      </c>
      <c r="J9" s="15">
        <f t="shared" si="4"/>
        <v>1575900</v>
      </c>
      <c r="K9" s="21">
        <v>0</v>
      </c>
      <c r="L9" s="15">
        <f t="shared" si="5"/>
        <v>1575900</v>
      </c>
      <c r="M9" s="15">
        <v>1589500</v>
      </c>
      <c r="N9" s="21">
        <v>0</v>
      </c>
      <c r="O9" s="15">
        <v>1589500</v>
      </c>
      <c r="P9" s="15">
        <f t="shared" ref="P9:R9" si="7">J9-M9</f>
        <v>-13600</v>
      </c>
      <c r="Q9" s="15">
        <f t="shared" si="7"/>
        <v>0</v>
      </c>
      <c r="R9" s="15">
        <f t="shared" si="7"/>
        <v>-13600</v>
      </c>
      <c r="S9" s="38"/>
    </row>
    <row r="10" ht="40" customHeight="true" spans="1:19">
      <c r="A10" s="14" t="s">
        <v>41</v>
      </c>
      <c r="B10" s="14" t="s">
        <v>41</v>
      </c>
      <c r="C10" s="15">
        <v>760</v>
      </c>
      <c r="D10" s="15">
        <v>760</v>
      </c>
      <c r="E10" s="15">
        <v>760</v>
      </c>
      <c r="F10" s="20">
        <v>0.85</v>
      </c>
      <c r="G10" s="21">
        <f t="shared" si="2"/>
        <v>1292000</v>
      </c>
      <c r="H10" s="15">
        <f t="shared" si="3"/>
        <v>1292000</v>
      </c>
      <c r="I10" s="15">
        <v>1292000</v>
      </c>
      <c r="J10" s="15">
        <f t="shared" si="4"/>
        <v>1292000</v>
      </c>
      <c r="K10" s="21">
        <v>0</v>
      </c>
      <c r="L10" s="15">
        <f t="shared" si="5"/>
        <v>1292000</v>
      </c>
      <c r="M10" s="15">
        <v>1292000</v>
      </c>
      <c r="N10" s="21">
        <v>0</v>
      </c>
      <c r="O10" s="15">
        <v>1292000</v>
      </c>
      <c r="P10" s="15">
        <f t="shared" ref="P10:R10" si="8">J10-M10</f>
        <v>0</v>
      </c>
      <c r="Q10" s="15">
        <f t="shared" si="8"/>
        <v>0</v>
      </c>
      <c r="R10" s="15">
        <f t="shared" si="8"/>
        <v>0</v>
      </c>
      <c r="S10" s="38"/>
    </row>
    <row r="11" ht="40" customHeight="true" spans="1:19">
      <c r="A11" s="14" t="s">
        <v>42</v>
      </c>
      <c r="B11" s="14" t="s">
        <v>42</v>
      </c>
      <c r="C11" s="15">
        <v>744</v>
      </c>
      <c r="D11" s="15">
        <v>756</v>
      </c>
      <c r="E11" s="15">
        <v>900</v>
      </c>
      <c r="F11" s="20">
        <v>0.85</v>
      </c>
      <c r="G11" s="21">
        <f t="shared" si="2"/>
        <v>1275000</v>
      </c>
      <c r="H11" s="15">
        <f t="shared" si="3"/>
        <v>1530000</v>
      </c>
      <c r="I11" s="15">
        <v>1264800</v>
      </c>
      <c r="J11" s="15">
        <f t="shared" si="4"/>
        <v>1540200</v>
      </c>
      <c r="K11" s="21">
        <v>0</v>
      </c>
      <c r="L11" s="15">
        <f t="shared" si="5"/>
        <v>1540200</v>
      </c>
      <c r="M11" s="15">
        <v>1530000</v>
      </c>
      <c r="N11" s="21">
        <v>0</v>
      </c>
      <c r="O11" s="15">
        <v>1530000</v>
      </c>
      <c r="P11" s="15">
        <f t="shared" ref="P11:R11" si="9">J11-M11</f>
        <v>10200</v>
      </c>
      <c r="Q11" s="15">
        <f t="shared" si="9"/>
        <v>0</v>
      </c>
      <c r="R11" s="15">
        <f t="shared" si="9"/>
        <v>10200</v>
      </c>
      <c r="S11" s="38"/>
    </row>
    <row r="12" ht="40" customHeight="true" spans="1:19">
      <c r="A12" s="14" t="s">
        <v>43</v>
      </c>
      <c r="B12" s="14" t="s">
        <v>43</v>
      </c>
      <c r="C12" s="15">
        <v>1579</v>
      </c>
      <c r="D12" s="15">
        <v>1579</v>
      </c>
      <c r="E12" s="15">
        <v>1620</v>
      </c>
      <c r="F12" s="20">
        <v>0.85</v>
      </c>
      <c r="G12" s="21">
        <f t="shared" si="2"/>
        <v>2684300</v>
      </c>
      <c r="H12" s="15">
        <f t="shared" si="3"/>
        <v>2754000</v>
      </c>
      <c r="I12" s="15">
        <v>2684300</v>
      </c>
      <c r="J12" s="15">
        <f t="shared" si="4"/>
        <v>2754000</v>
      </c>
      <c r="K12" s="21">
        <v>0</v>
      </c>
      <c r="L12" s="15">
        <f t="shared" si="5"/>
        <v>2754000</v>
      </c>
      <c r="M12" s="15">
        <v>2754000</v>
      </c>
      <c r="N12" s="21">
        <v>0</v>
      </c>
      <c r="O12" s="15">
        <v>2754000</v>
      </c>
      <c r="P12" s="15">
        <f t="shared" ref="P12:R12" si="10">J12-M12</f>
        <v>0</v>
      </c>
      <c r="Q12" s="15">
        <f t="shared" si="10"/>
        <v>0</v>
      </c>
      <c r="R12" s="15">
        <f t="shared" si="10"/>
        <v>0</v>
      </c>
      <c r="S12" s="38"/>
    </row>
  </sheetData>
  <mergeCells count="12">
    <mergeCell ref="A2:S2"/>
    <mergeCell ref="R3:S3"/>
    <mergeCell ref="C4:F4"/>
    <mergeCell ref="J4:L4"/>
    <mergeCell ref="M4:O4"/>
    <mergeCell ref="P4:R4"/>
    <mergeCell ref="A4:A5"/>
    <mergeCell ref="B4:B5"/>
    <mergeCell ref="G4:G5"/>
    <mergeCell ref="H4:H5"/>
    <mergeCell ref="I4:I5"/>
    <mergeCell ref="S4:S5"/>
  </mergeCells>
  <printOptions horizontalCentered="true"/>
  <pageMargins left="0.393055555555556" right="0.196527777777778" top="1" bottom="1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张延彬</dc:creator>
  <cp:lastModifiedBy>user</cp:lastModifiedBy>
  <dcterms:created xsi:type="dcterms:W3CDTF">2023-06-02T16:23:00Z</dcterms:created>
  <dcterms:modified xsi:type="dcterms:W3CDTF">2023-06-26T09:50:13Z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