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<sst xmlns="http://schemas.openxmlformats.org/spreadsheetml/2006/main" count="38" uniqueCount="38">
  <si>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附件1</t>
  </si>
  <si>
    <t>结算2021年省财政城乡居民基本医疗保险补助资金及预拨2022年省财政补助资金明细表（一般居民）</t>
  </si>
  <si>
    <t>单位：人、元</t>
  </si>
  <si>
    <t>地区</t>
  </si>
  <si>
    <t>省级出资比例</t>
  </si>
  <si>
    <t>2021年6月底参保   人数</t>
  </si>
  <si>
    <t>结算2021年省级补助资金</t>
  </si>
  <si>
    <t>预拨2022年省级补助资金</t>
  </si>
  <si>
    <t>应拨付</t>
  </si>
  <si>
    <r>
      <rPr>
        <b/>
        <sz val="10"/>
        <color theme="1"/>
        <rFont val="宋体"/>
        <charset val="134"/>
        <scheme val="minor"/>
      </rPr>
      <t>已拨付（</t>
    </r>
    <r>
      <rPr>
        <b/>
        <sz val="9"/>
        <color theme="1"/>
        <rFont val="宋体"/>
        <charset val="134"/>
        <scheme val="minor"/>
      </rPr>
      <t>韶财社〔2021〕27号、韶财社〔2021〕161号</t>
    </r>
    <r>
      <rPr>
        <b/>
        <sz val="10"/>
        <color theme="1"/>
        <rFont val="宋体"/>
        <charset val="134"/>
        <scheme val="minor"/>
      </rPr>
      <t>）</t>
    </r>
  </si>
  <si>
    <t>此次结算</t>
  </si>
  <si>
    <t>应预拨</t>
  </si>
  <si>
    <r>
      <rPr>
        <b/>
        <sz val="10"/>
        <color theme="1"/>
        <rFont val="宋体"/>
        <charset val="134"/>
        <scheme val="minor"/>
      </rPr>
      <t>已拨付（</t>
    </r>
    <r>
      <rPr>
        <b/>
        <sz val="9"/>
        <color theme="1"/>
        <rFont val="宋体"/>
        <charset val="134"/>
        <scheme val="minor"/>
      </rPr>
      <t>韶财社〔2021〕159号、韶财社〔2021〕164号</t>
    </r>
    <r>
      <rPr>
        <b/>
        <sz val="10"/>
        <color theme="1"/>
        <rFont val="宋体"/>
        <charset val="134"/>
        <scheme val="minor"/>
      </rPr>
      <t>）</t>
    </r>
  </si>
  <si>
    <t>此次下达</t>
  </si>
  <si>
    <t>本次下达</t>
  </si>
  <si>
    <t>栏次</t>
  </si>
  <si>
    <t>1栏</t>
  </si>
  <si>
    <t>2栏</t>
  </si>
  <si>
    <t>3栏=1栏*2栏*580</t>
  </si>
  <si>
    <t>4栏</t>
  </si>
  <si>
    <t>5栏=3栏-4栏</t>
  </si>
  <si>
    <t>6栏=1栏*2栏*610</t>
  </si>
  <si>
    <t>7栏</t>
  </si>
  <si>
    <t>8栏=6栏-7栏</t>
  </si>
  <si>
    <t>9栏=5栏+8栏</t>
  </si>
  <si>
    <t>市本级</t>
  </si>
  <si>
    <t>浈江区</t>
  </si>
  <si>
    <t>武江区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</si>
  <si>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</si>
  <si>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</si>
  <si>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</si>
  <si>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</si>
  <si>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</si>
  <si>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</si>
  <si>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</si>
  <si>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</si>
  <si>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合计</t>
  </si>
  <si>
    <t>-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</si>
</sst>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#,##0.00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Fill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right" vertical="center" wrapText="1"/>
    </xf>
    <xf numFmtId="176" fontId="6" fillId="0" borderId="1" xfId="49" applyNumberFormat="1" applyFont="1" applyBorder="1" applyAlignment="1">
      <alignment horizontal="right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selection activeCell="A2" sqref="A2:J2"/>
    </sheetView>
  </sheetViews>
  <sheetFormatPr defaultColWidth="8.725" defaultRowHeight="13.5"/>
  <cols>
    <col min="1" max="2" width="9.275" style="2" customWidth="1"/>
    <col min="3" max="3" width="10.3666666666667" style="2" customWidth="1"/>
    <col min="4" max="9" width="14.4583333333333" style="2" customWidth="1"/>
    <col min="10" max="10" width="16.725" style="2" customWidth="1"/>
    <col min="11" max="16384" width="8.725" style="2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0:10">
      <c r="J3" s="11" t="s">
        <v>2</v>
      </c>
    </row>
    <row r="4" ht="21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/>
      <c r="F4" s="5"/>
      <c r="G4" s="5" t="s">
        <v>7</v>
      </c>
      <c r="H4" s="5"/>
      <c r="I4" s="5"/>
      <c r="J4" s="12"/>
    </row>
    <row r="5" ht="68" customHeight="1" spans="1:10">
      <c r="A5" s="5"/>
      <c r="B5" s="5"/>
      <c r="C5" s="5"/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</row>
    <row r="6" s="1" customFormat="1" ht="11" customHeight="1" spans="1:10">
      <c r="A6" s="6" t="s">
        <v>15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23</v>
      </c>
      <c r="J6" s="6" t="s">
        <v>24</v>
      </c>
    </row>
    <row r="7" s="1" customFormat="1" ht="24" customHeight="1" spans="1:16384">
      <c r="A7" s="7" t="s">
        <v>25</v>
      </c>
      <c r="B7" s="8">
        <v>0.55</v>
      </c>
      <c r="C7" s="9">
        <v>0</v>
      </c>
      <c r="D7" s="9">
        <v>0</v>
      </c>
      <c r="E7" s="9">
        <v>1250000</v>
      </c>
      <c r="F7" s="9">
        <v>-1250000</v>
      </c>
      <c r="G7" s="9">
        <v>0</v>
      </c>
      <c r="H7" s="9">
        <v>0</v>
      </c>
      <c r="I7" s="9">
        <v>0</v>
      </c>
      <c r="J7" s="9">
        <f>F7+I7</f>
        <v>-1250000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ht="24" customHeight="1" spans="1:10">
      <c r="A8" s="7" t="s">
        <v>26</v>
      </c>
      <c r="B8" s="8">
        <v>0.55</v>
      </c>
      <c r="C8" s="9">
        <v>148446</v>
      </c>
      <c r="D8" s="9">
        <f>B8*C8*580</f>
        <v>47354274</v>
      </c>
      <c r="E8" s="9">
        <v>47820000</v>
      </c>
      <c r="F8" s="9">
        <f>D8-E8</f>
        <v>-465726</v>
      </c>
      <c r="G8" s="9">
        <f>B8*C8*610</f>
        <v>49803633</v>
      </c>
      <c r="H8" s="9">
        <v>29145665</v>
      </c>
      <c r="I8" s="9">
        <f>G8-H8</f>
        <v>20657968</v>
      </c>
      <c r="J8" s="9">
        <f t="shared" ref="J8:J17" si="0">F8+I8</f>
        <v>20192242</v>
      </c>
    </row>
    <row r="9" ht="24" customHeight="1" spans="1:10">
      <c r="A9" s="7" t="s">
        <v>27</v>
      </c>
      <c r="B9" s="8">
        <v>0.55</v>
      </c>
      <c r="C9" s="9">
        <v>142738</v>
      </c>
      <c r="D9" s="9">
        <f t="shared" ref="D9:D17" si="1">B9*C9*580</f>
        <v>45533422</v>
      </c>
      <c r="E9" s="9">
        <v>44290000</v>
      </c>
      <c r="F9" s="9">
        <f t="shared" ref="F9:F17" si="2">D9-E9</f>
        <v>1243422.00000001</v>
      </c>
      <c r="G9" s="9">
        <f>B9*C9*610</f>
        <v>47888599</v>
      </c>
      <c r="H9" s="9">
        <v>27031414</v>
      </c>
      <c r="I9" s="9">
        <f t="shared" ref="I9:I17" si="3">G9-H9</f>
        <v>20857185</v>
      </c>
      <c r="J9" s="9">
        <f t="shared" si="0"/>
        <v>22100607</v>
      </c>
    </row>
    <row r="10" ht="23" customHeight="1" spans="1:10">
      <c r="A10" s="7" t="s">
        <v>28</v>
      </c>
      <c r="B10" s="8">
        <v>0.55</v>
      </c>
      <c r="C10" s="9">
        <v>198720</v>
      </c>
      <c r="D10" s="9">
        <f t="shared" si="1"/>
        <v>63391680</v>
      </c>
      <c r="E10" s="9">
        <v>65450000</v>
      </c>
      <c r="F10" s="9">
        <f t="shared" si="2"/>
        <v>-2058319.99999999</v>
      </c>
      <c r="G10" s="9">
        <f t="shared" ref="G10:G17" si="4">B10*C10*610</f>
        <v>66670560</v>
      </c>
      <c r="H10" s="9">
        <v>61784527</v>
      </c>
      <c r="I10" s="9">
        <f t="shared" si="3"/>
        <v>4886033</v>
      </c>
      <c r="J10" s="9">
        <f t="shared" si="0"/>
        <v>2827713.00000001</v>
      </c>
    </row>
    <row r="11" ht="23" customHeight="1" spans="1:10">
      <c r="A11" s="7" t="s">
        <v>29</v>
      </c>
      <c r="B11" s="8">
        <v>0.55</v>
      </c>
      <c r="C11" s="9">
        <v>182022</v>
      </c>
      <c r="D11" s="9">
        <f t="shared" si="1"/>
        <v>58065018</v>
      </c>
      <c r="E11" s="9">
        <v>59370000</v>
      </c>
      <c r="F11" s="9">
        <f t="shared" si="2"/>
        <v>-1304982</v>
      </c>
      <c r="G11" s="9">
        <f t="shared" si="4"/>
        <v>61068381</v>
      </c>
      <c r="H11" s="9">
        <v>57653782</v>
      </c>
      <c r="I11" s="9">
        <f t="shared" si="3"/>
        <v>3414599</v>
      </c>
      <c r="J11" s="9">
        <f t="shared" si="0"/>
        <v>2109617</v>
      </c>
    </row>
    <row r="12" ht="23" customHeight="1" spans="1:10">
      <c r="A12" s="7" t="s">
        <v>30</v>
      </c>
      <c r="B12" s="8">
        <v>0.55</v>
      </c>
      <c r="C12" s="9">
        <v>169102</v>
      </c>
      <c r="D12" s="9">
        <f t="shared" si="1"/>
        <v>53943538</v>
      </c>
      <c r="E12" s="9">
        <v>55490000</v>
      </c>
      <c r="F12" s="9">
        <f t="shared" si="2"/>
        <v>-1546462</v>
      </c>
      <c r="G12" s="9">
        <f t="shared" si="4"/>
        <v>56733721</v>
      </c>
      <c r="H12" s="9">
        <v>53145871</v>
      </c>
      <c r="I12" s="9">
        <f t="shared" si="3"/>
        <v>3587850</v>
      </c>
      <c r="J12" s="9">
        <f t="shared" si="0"/>
        <v>2041388</v>
      </c>
    </row>
    <row r="13" ht="23" customHeight="1" spans="1:10">
      <c r="A13" s="7" t="s">
        <v>31</v>
      </c>
      <c r="B13" s="8">
        <v>0.55</v>
      </c>
      <c r="C13" s="9">
        <v>324248</v>
      </c>
      <c r="D13" s="9">
        <f t="shared" si="1"/>
        <v>103435112</v>
      </c>
      <c r="E13" s="9">
        <v>105860000</v>
      </c>
      <c r="F13" s="9">
        <f t="shared" si="2"/>
        <v>-2424887.99999999</v>
      </c>
      <c r="G13" s="9">
        <f t="shared" si="4"/>
        <v>108785204</v>
      </c>
      <c r="H13" s="9">
        <v>102686529</v>
      </c>
      <c r="I13" s="9">
        <f t="shared" si="3"/>
        <v>6098675</v>
      </c>
      <c r="J13" s="9">
        <f t="shared" si="0"/>
        <v>3673787.00000001</v>
      </c>
    </row>
    <row r="14" ht="29" customHeight="1" spans="1:10">
      <c r="A14" s="7" t="s">
        <v>32</v>
      </c>
      <c r="B14" s="8">
        <v>0.7</v>
      </c>
      <c r="C14" s="9">
        <v>162241</v>
      </c>
      <c r="D14" s="9">
        <f t="shared" si="1"/>
        <v>65869846</v>
      </c>
      <c r="E14" s="9">
        <v>66550000</v>
      </c>
      <c r="F14" s="9">
        <f t="shared" si="2"/>
        <v>-680154</v>
      </c>
      <c r="G14" s="9">
        <f t="shared" si="4"/>
        <v>69276907</v>
      </c>
      <c r="H14" s="9">
        <v>63417167</v>
      </c>
      <c r="I14" s="9">
        <f t="shared" si="3"/>
        <v>5859740</v>
      </c>
      <c r="J14" s="9">
        <f t="shared" si="0"/>
        <v>5179586</v>
      </c>
    </row>
    <row r="15" ht="23" customHeight="1" spans="1:10">
      <c r="A15" s="7" t="s">
        <v>33</v>
      </c>
      <c r="B15" s="8">
        <v>0.55</v>
      </c>
      <c r="C15" s="9">
        <v>191702</v>
      </c>
      <c r="D15" s="9">
        <f t="shared" si="1"/>
        <v>61152938</v>
      </c>
      <c r="E15" s="9">
        <v>63300000</v>
      </c>
      <c r="F15" s="9">
        <f t="shared" si="2"/>
        <v>-2147062</v>
      </c>
      <c r="G15" s="9">
        <f t="shared" si="4"/>
        <v>64316021</v>
      </c>
      <c r="H15" s="9">
        <v>61520116</v>
      </c>
      <c r="I15" s="9">
        <f t="shared" si="3"/>
        <v>2795905</v>
      </c>
      <c r="J15" s="9">
        <f t="shared" si="0"/>
        <v>648843</v>
      </c>
    </row>
    <row r="16" ht="23" customHeight="1" spans="1:10">
      <c r="A16" s="7" t="s">
        <v>34</v>
      </c>
      <c r="B16" s="8">
        <v>0.55</v>
      </c>
      <c r="C16" s="9">
        <v>366411</v>
      </c>
      <c r="D16" s="9">
        <f t="shared" si="1"/>
        <v>116885109</v>
      </c>
      <c r="E16" s="9">
        <v>117560000</v>
      </c>
      <c r="F16" s="9">
        <f t="shared" si="2"/>
        <v>-674890.999999985</v>
      </c>
      <c r="G16" s="9">
        <f t="shared" si="4"/>
        <v>122930890.5</v>
      </c>
      <c r="H16" s="9">
        <v>115149086</v>
      </c>
      <c r="I16" s="9">
        <f t="shared" si="3"/>
        <v>7781804.5</v>
      </c>
      <c r="J16" s="9">
        <f t="shared" si="0"/>
        <v>7106913.50000001</v>
      </c>
    </row>
    <row r="17" ht="24" customHeight="1" spans="1:10">
      <c r="A17" s="7" t="s">
        <v>35</v>
      </c>
      <c r="B17" s="8">
        <v>0.7</v>
      </c>
      <c r="C17" s="9">
        <v>353957</v>
      </c>
      <c r="D17" s="9">
        <f t="shared" si="1"/>
        <v>143706542</v>
      </c>
      <c r="E17" s="9">
        <v>148820000</v>
      </c>
      <c r="F17" s="9">
        <f t="shared" si="2"/>
        <v>-5113458</v>
      </c>
      <c r="G17" s="9">
        <f t="shared" si="4"/>
        <v>151139639</v>
      </c>
      <c r="H17" s="9">
        <v>144005011</v>
      </c>
      <c r="I17" s="9">
        <f t="shared" si="3"/>
        <v>7134628</v>
      </c>
      <c r="J17" s="9">
        <f t="shared" si="0"/>
        <v>2021170</v>
      </c>
    </row>
    <row r="18" ht="24" customHeight="1" spans="1:10">
      <c r="A18" s="7" t="s">
        <v>36</v>
      </c>
      <c r="B18" s="10" t="s">
        <v>37</v>
      </c>
      <c r="C18" s="9">
        <f>SUM(C7:C17)</f>
        <v>2239587</v>
      </c>
      <c r="D18" s="9">
        <f>SUM(D7:D17)</f>
        <v>759337479</v>
      </c>
      <c r="E18" s="9">
        <f t="shared" ref="D18:J18" si="5">SUM(E7:E17)</f>
        <v>775760000</v>
      </c>
      <c r="F18" s="9">
        <f t="shared" si="5"/>
        <v>-16422521</v>
      </c>
      <c r="G18" s="9">
        <f t="shared" si="5"/>
        <v>798613555.5</v>
      </c>
      <c r="H18" s="9">
        <f t="shared" si="5"/>
        <v>715539168</v>
      </c>
      <c r="I18" s="9">
        <f t="shared" si="5"/>
        <v>83074387.5</v>
      </c>
      <c r="J18" s="9">
        <f t="shared" si="5"/>
        <v>66651866.5</v>
      </c>
    </row>
  </sheetData>
  <mergeCells count="6">
    <mergeCell ref="A2:J2"/>
    <mergeCell ref="D4:F4"/>
    <mergeCell ref="G4:I4"/>
    <mergeCell ref="A4:A5"/>
    <mergeCell ref="B4:B5"/>
    <mergeCell ref="C4:C5"/>
  </mergeCells>
  <pageMargins left="0.751388888888889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黄炜</dc:creator>
  <cp:lastModifiedBy>Administrator</cp:lastModifiedBy>
  <dcterms:created xsi:type="dcterms:W3CDTF">2023-01-17T14:32:00Z</dcterms:created>
  <dcterms:modified xsi:type="dcterms:W3CDTF">2023-01-19T08:00:59Z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