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样表1" sheetId="11" r:id="rId1"/>
  </sheets>
  <definedNames>
    <definedName name="_xlnm._FilterDatabase" localSheetId="0" hidden="1">样表1!$A$6:$N$6</definedName>
    <definedName name="_xlnm.Print_Titles" localSheetId="0">样表1!$3:$5</definedName>
  </definedNames>
  <calcPr calcId="144525" concurrentCalc="0"/>
</workbook>
</file>

<file path=xl/sharedStrings.xml><?xml version="1.0" encoding="utf-8"?>
<sst xmlns="http://schemas.openxmlformats.org/spreadsheetml/2006/main" count="28" uniqueCount="27">
  <si>
    <t>附件2</t>
  </si>
  <si>
    <t>2023年市属中职免学费补助资金明细表</t>
  </si>
  <si>
    <t>计算单位：人、元</t>
  </si>
  <si>
    <t>具体实施单位</t>
  </si>
  <si>
    <t>基础数据</t>
  </si>
  <si>
    <t>本次提前下达省级以上资金</t>
  </si>
  <si>
    <t>备注</t>
  </si>
  <si>
    <t>2023年春季学期预算普通学生人数</t>
  </si>
  <si>
    <t>2023年春季预算残疾学生人数</t>
  </si>
  <si>
    <t>2023年秋季学期预算普通学生人数</t>
  </si>
  <si>
    <t>2023年秋季学期预算残疾学生人数</t>
  </si>
  <si>
    <t>省级以上财政分担比例（%）</t>
  </si>
  <si>
    <t>预算2023年省级以上资金</t>
  </si>
  <si>
    <t>市级财政分担比例（%）</t>
  </si>
  <si>
    <t>预算2023年市级资金</t>
  </si>
  <si>
    <t>清回资助资金</t>
  </si>
  <si>
    <t>合计</t>
  </si>
  <si>
    <t>其中：省级资金</t>
  </si>
  <si>
    <t>其中：市级资金</t>
  </si>
  <si>
    <t>韶关市学生助学工作办公室</t>
  </si>
  <si>
    <t>韶关市中等职业技术学校</t>
  </si>
  <si>
    <t>韶关学院医学院</t>
  </si>
  <si>
    <t>韶关市育威中等职业学校</t>
  </si>
  <si>
    <t>韶关市北江中等职业学校</t>
  </si>
  <si>
    <t>韶关市浈江中等职业学校</t>
  </si>
  <si>
    <t>韶关市振华中等职业学校学校</t>
  </si>
  <si>
    <t xml:space="preserve">  注：韶关学院医学院中专部自2023年秋季学期起停止办学，因此，本次仅预下达2023年春季学期免学费资金。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</si>
</sst>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_ ;[Red]\-#,##0.0\ "/>
    <numFmt numFmtId="177" formatCode="0_ "/>
    <numFmt numFmtId="178" formatCode="0.0_ "/>
    <numFmt numFmtId="179" formatCode="#,##0_ ;[Red]\-#,##0\ "/>
    <numFmt numFmtId="180" formatCode="#,##0.00_ "/>
    <numFmt numFmtId="181" formatCode="_ * #,##0_ ;_ * \-#,##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方正姚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黑体"/>
      <charset val="134"/>
    </font>
    <font>
      <b/>
      <sz val="22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9" fontId="0" fillId="0" borderId="0" xfId="0" applyNumberFormat="1">
      <alignment vertical="center"/>
    </xf>
    <xf numFmtId="178" fontId="3" fillId="0" borderId="0" xfId="8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9" fontId="9" fillId="2" borderId="1" xfId="11" applyNumberFormat="1" applyFont="1" applyFill="1" applyBorder="1" applyAlignment="1" applyProtection="1">
      <alignment horizontal="center" vertical="center" wrapText="1"/>
    </xf>
    <xf numFmtId="176" fontId="8" fillId="0" borderId="1" xfId="49" applyNumberFormat="1" applyFont="1" applyFill="1" applyBorder="1" applyAlignment="1" applyProtection="1">
      <alignment horizontal="center" vertical="center" wrapText="1"/>
    </xf>
    <xf numFmtId="179" fontId="8" fillId="0" borderId="1" xfId="49" applyNumberFormat="1" applyFont="1" applyFill="1" applyBorder="1" applyAlignment="1">
      <alignment horizontal="right" vertical="center"/>
    </xf>
    <xf numFmtId="9" fontId="8" fillId="0" borderId="1" xfId="11" applyNumberFormat="1" applyFont="1" applyFill="1" applyBorder="1" applyAlignment="1" applyProtection="1">
      <alignment horizontal="center" vertical="center" wrapText="1"/>
    </xf>
    <xf numFmtId="180" fontId="2" fillId="0" borderId="1" xfId="0" applyNumberFormat="1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9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179" fontId="9" fillId="0" borderId="1" xfId="49" applyNumberFormat="1" applyFont="1" applyFill="1" applyBorder="1" applyAlignment="1">
      <alignment horizontal="right" vertical="center"/>
    </xf>
    <xf numFmtId="9" fontId="9" fillId="0" borderId="1" xfId="11" applyNumberFormat="1" applyFont="1" applyFill="1" applyBorder="1" applyAlignment="1" applyProtection="1">
      <alignment horizontal="center" vertical="center" wrapText="1"/>
    </xf>
    <xf numFmtId="180" fontId="0" fillId="0" borderId="1" xfId="0" applyNumberFormat="1" applyFill="1" applyBorder="1" applyAlignment="1">
      <alignment horizontal="right"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1" fontId="10" fillId="0" borderId="0" xfId="8" applyNumberFormat="1" applyFont="1" applyFill="1" applyAlignment="1">
      <alignment horizontal="center" vertical="center"/>
    </xf>
    <xf numFmtId="178" fontId="11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8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 wrapText="1"/>
    </xf>
    <xf numFmtId="179" fontId="9" fillId="2" borderId="1" xfId="49" applyNumberFormat="1" applyFont="1" applyFill="1" applyBorder="1" applyAlignment="1">
      <alignment horizontal="right" vertical="center"/>
    </xf>
    <xf numFmtId="0" fontId="0" fillId="0" borderId="1" xfId="0" applyNumberForma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千位分隔 2" xfId="52"/>
    <cellStyle name="常规_地市附件3" xfId="53"/>
  </cellStyles>
  <tableStyles count="0" defaultTableStyle="TableStyleMedium2" defaultPivotStyle="PivotStyleLight16"/>
  <colors>
    <mruColors>
      <color rgb="00FFFF99"/>
      <color rgb="00FF0000"/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4"/>
  <sheetViews>
    <sheetView tabSelected="1" workbookViewId="0">
      <selection activeCell="B4" sqref="B4:J4"/>
    </sheetView>
  </sheetViews>
  <sheetFormatPr defaultColWidth="9" defaultRowHeight="13.5"/>
  <cols>
    <col min="1" max="1" width="29.625" customWidth="1"/>
    <col min="2" max="2" width="10.75" customWidth="1"/>
    <col min="3" max="3" width="10" customWidth="1"/>
    <col min="4" max="5" width="9.875" customWidth="1"/>
    <col min="6" max="6" width="9.25" style="4" customWidth="1"/>
    <col min="7" max="7" width="21" style="4" customWidth="1"/>
    <col min="8" max="8" width="11.25" style="4" customWidth="1"/>
    <col min="9" max="9" width="15.375" style="4" customWidth="1"/>
    <col min="10" max="10" width="10" customWidth="1"/>
    <col min="11" max="11" width="17.125" style="5" customWidth="1"/>
    <col min="12" max="12" width="17.375" style="5" customWidth="1"/>
    <col min="13" max="13" width="15.375" style="5" customWidth="1"/>
    <col min="14" max="14" width="8.5" style="6" customWidth="1"/>
  </cols>
  <sheetData>
    <row r="1" ht="27" customHeight="1" spans="1:1">
      <c r="A1" s="7" t="s">
        <v>0</v>
      </c>
    </row>
    <row r="2" ht="27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7" customHeight="1" spans="1:14">
      <c r="A3" s="9"/>
      <c r="B3" s="10"/>
      <c r="C3" s="10"/>
      <c r="D3" s="10"/>
      <c r="E3" s="10"/>
      <c r="F3" s="11"/>
      <c r="G3" s="11"/>
      <c r="H3" s="11"/>
      <c r="I3" s="11"/>
      <c r="J3" s="10"/>
      <c r="K3" s="29"/>
      <c r="L3" s="29"/>
      <c r="M3" s="30" t="s">
        <v>2</v>
      </c>
      <c r="N3" s="31"/>
    </row>
    <row r="4" s="1" customFormat="1" ht="38" customHeight="1" spans="1:14">
      <c r="A4" s="12" t="s">
        <v>3</v>
      </c>
      <c r="B4" s="13" t="s">
        <v>4</v>
      </c>
      <c r="C4" s="14"/>
      <c r="D4" s="14"/>
      <c r="E4" s="14"/>
      <c r="F4" s="14"/>
      <c r="G4" s="14"/>
      <c r="H4" s="14"/>
      <c r="I4" s="14"/>
      <c r="J4" s="14"/>
      <c r="K4" s="32" t="s">
        <v>5</v>
      </c>
      <c r="L4" s="32"/>
      <c r="M4" s="32"/>
      <c r="N4" s="33" t="s">
        <v>6</v>
      </c>
    </row>
    <row r="5" s="1" customFormat="1" ht="62" customHeight="1" spans="1:14">
      <c r="A5" s="12"/>
      <c r="B5" s="15" t="s">
        <v>7</v>
      </c>
      <c r="C5" s="15" t="s">
        <v>8</v>
      </c>
      <c r="D5" s="15" t="s">
        <v>9</v>
      </c>
      <c r="E5" s="15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34" t="s">
        <v>15</v>
      </c>
      <c r="K5" s="34" t="s">
        <v>16</v>
      </c>
      <c r="L5" s="34" t="s">
        <v>17</v>
      </c>
      <c r="M5" s="34" t="s">
        <v>18</v>
      </c>
      <c r="N5" s="33"/>
    </row>
    <row r="6" s="2" customFormat="1" ht="35" customHeight="1" spans="1:14">
      <c r="A6" s="17" t="s">
        <v>16</v>
      </c>
      <c r="B6" s="18">
        <v>13654</v>
      </c>
      <c r="C6" s="18">
        <v>55</v>
      </c>
      <c r="D6" s="18">
        <v>13654</v>
      </c>
      <c r="E6" s="18">
        <v>55</v>
      </c>
      <c r="F6" s="19">
        <v>0.85</v>
      </c>
      <c r="G6" s="20">
        <f>SUM(G7:G13)</f>
        <v>40800638</v>
      </c>
      <c r="H6" s="21">
        <v>0.15</v>
      </c>
      <c r="I6" s="20">
        <f>SUM(I7:I13)</f>
        <v>7007122</v>
      </c>
      <c r="J6" s="18">
        <v>0</v>
      </c>
      <c r="K6" s="20">
        <f>SUM(L6:M6)</f>
        <v>47807760</v>
      </c>
      <c r="L6" s="20">
        <f>SUM(L7:L13)</f>
        <v>40800638</v>
      </c>
      <c r="M6" s="20">
        <f>SUM(M7:M13)</f>
        <v>7007122</v>
      </c>
      <c r="N6" s="35"/>
    </row>
    <row r="7" s="3" customFormat="1" ht="35" customHeight="1" spans="1:14">
      <c r="A7" s="22" t="s">
        <v>19</v>
      </c>
      <c r="B7" s="23">
        <v>0</v>
      </c>
      <c r="C7" s="24">
        <v>0</v>
      </c>
      <c r="D7" s="23">
        <v>733</v>
      </c>
      <c r="E7" s="24">
        <v>2</v>
      </c>
      <c r="F7" s="25">
        <v>0.85</v>
      </c>
      <c r="G7" s="26">
        <v>1093610</v>
      </c>
      <c r="H7" s="27">
        <v>0</v>
      </c>
      <c r="I7" s="26">
        <v>0</v>
      </c>
      <c r="J7" s="24">
        <v>0</v>
      </c>
      <c r="K7" s="36">
        <f t="shared" ref="K7:K13" si="0">SUM(L7:M7)</f>
        <v>1093610</v>
      </c>
      <c r="L7" s="26">
        <v>1093610</v>
      </c>
      <c r="M7" s="26">
        <v>0</v>
      </c>
      <c r="N7" s="37"/>
    </row>
    <row r="8" s="3" customFormat="1" ht="35" customHeight="1" spans="1:17">
      <c r="A8" s="22" t="s">
        <v>20</v>
      </c>
      <c r="B8" s="23">
        <v>2463</v>
      </c>
      <c r="C8" s="23">
        <v>4</v>
      </c>
      <c r="D8" s="23">
        <v>2463</v>
      </c>
      <c r="E8" s="23">
        <v>4</v>
      </c>
      <c r="F8" s="16">
        <v>0.85</v>
      </c>
      <c r="G8" s="26">
        <f>(B8*3500+C8*3850)*0.85</f>
        <v>7340515</v>
      </c>
      <c r="H8" s="27">
        <v>0.15</v>
      </c>
      <c r="I8" s="26">
        <f>(B8*3500+C8*3850)*0.15</f>
        <v>1295385</v>
      </c>
      <c r="J8" s="38">
        <v>0</v>
      </c>
      <c r="K8" s="36">
        <f t="shared" si="0"/>
        <v>8635900</v>
      </c>
      <c r="L8" s="26">
        <v>7340515</v>
      </c>
      <c r="M8" s="26">
        <v>1295385</v>
      </c>
      <c r="N8" s="39"/>
      <c r="Q8"/>
    </row>
    <row r="9" s="3" customFormat="1" ht="35" customHeight="1" spans="1:14">
      <c r="A9" s="22" t="s">
        <v>21</v>
      </c>
      <c r="B9" s="23">
        <v>733</v>
      </c>
      <c r="C9" s="23">
        <v>2</v>
      </c>
      <c r="D9" s="23">
        <v>0</v>
      </c>
      <c r="E9" s="23">
        <v>0</v>
      </c>
      <c r="F9" s="27">
        <v>0.85</v>
      </c>
      <c r="G9" s="26">
        <f>(B9*3500+C9*3850)*0.85*0.5</f>
        <v>1093610</v>
      </c>
      <c r="H9" s="27">
        <v>0.15</v>
      </c>
      <c r="I9" s="26">
        <f>(B9*3500+C9*3850)*0.15*0.5</f>
        <v>192990</v>
      </c>
      <c r="J9" s="23">
        <v>0</v>
      </c>
      <c r="K9" s="36">
        <f t="shared" si="0"/>
        <v>1286600</v>
      </c>
      <c r="L9" s="26">
        <v>1093610</v>
      </c>
      <c r="M9" s="26">
        <v>192990</v>
      </c>
      <c r="N9" s="39"/>
    </row>
    <row r="10" s="3" customFormat="1" ht="35" customHeight="1" spans="1:14">
      <c r="A10" s="22" t="s">
        <v>22</v>
      </c>
      <c r="B10" s="23">
        <v>2665</v>
      </c>
      <c r="C10" s="23">
        <v>20</v>
      </c>
      <c r="D10" s="23">
        <v>2665</v>
      </c>
      <c r="E10" s="23">
        <v>20</v>
      </c>
      <c r="F10" s="27">
        <v>0.85</v>
      </c>
      <c r="G10" s="26">
        <f>(B10*3500+C10*3850)*0.85</f>
        <v>7993825</v>
      </c>
      <c r="H10" s="27">
        <v>0.15</v>
      </c>
      <c r="I10" s="26">
        <f>(B10*3500+C10*3850)*0.15</f>
        <v>1410675</v>
      </c>
      <c r="J10" s="23">
        <v>0</v>
      </c>
      <c r="K10" s="36">
        <f t="shared" si="0"/>
        <v>9404500</v>
      </c>
      <c r="L10" s="26">
        <v>7993825</v>
      </c>
      <c r="M10" s="26">
        <v>1410675</v>
      </c>
      <c r="N10" s="39"/>
    </row>
    <row r="11" s="3" customFormat="1" ht="35" customHeight="1" spans="1:14">
      <c r="A11" s="22" t="s">
        <v>23</v>
      </c>
      <c r="B11" s="23">
        <v>1988</v>
      </c>
      <c r="C11" s="23">
        <v>5</v>
      </c>
      <c r="D11" s="23">
        <v>1988</v>
      </c>
      <c r="E11" s="23">
        <v>5</v>
      </c>
      <c r="F11" s="16">
        <v>0.85</v>
      </c>
      <c r="G11" s="26">
        <v>5930663</v>
      </c>
      <c r="H11" s="27">
        <v>0.15</v>
      </c>
      <c r="I11" s="26">
        <v>1046587</v>
      </c>
      <c r="J11" s="38">
        <v>0</v>
      </c>
      <c r="K11" s="36">
        <f t="shared" si="0"/>
        <v>6977250</v>
      </c>
      <c r="L11" s="26">
        <v>5930663</v>
      </c>
      <c r="M11" s="26">
        <v>1046587</v>
      </c>
      <c r="N11" s="39"/>
    </row>
    <row r="12" s="3" customFormat="1" ht="35" customHeight="1" spans="1:14">
      <c r="A12" s="22" t="s">
        <v>24</v>
      </c>
      <c r="B12" s="23">
        <v>3227</v>
      </c>
      <c r="C12" s="23">
        <v>13</v>
      </c>
      <c r="D12" s="23">
        <v>3227</v>
      </c>
      <c r="E12" s="23">
        <v>13</v>
      </c>
      <c r="F12" s="27">
        <v>0.85</v>
      </c>
      <c r="G12" s="26">
        <f>(B12*3500+C12*3850)*0.85</f>
        <v>9642867.5</v>
      </c>
      <c r="H12" s="27">
        <v>0.15</v>
      </c>
      <c r="I12" s="26">
        <f>(B12*3500+C12*3850)*0.15</f>
        <v>1701682.5</v>
      </c>
      <c r="J12" s="23">
        <v>0</v>
      </c>
      <c r="K12" s="36">
        <f t="shared" si="0"/>
        <v>11344550</v>
      </c>
      <c r="L12" s="26">
        <v>9642867.5</v>
      </c>
      <c r="M12" s="26">
        <v>1701682.5</v>
      </c>
      <c r="N12" s="39"/>
    </row>
    <row r="13" s="3" customFormat="1" ht="35" customHeight="1" spans="1:14">
      <c r="A13" s="22" t="s">
        <v>25</v>
      </c>
      <c r="B13" s="23">
        <v>2578</v>
      </c>
      <c r="C13" s="23">
        <v>11</v>
      </c>
      <c r="D13" s="23">
        <v>2578</v>
      </c>
      <c r="E13" s="23">
        <v>11</v>
      </c>
      <c r="F13" s="16">
        <v>0.85</v>
      </c>
      <c r="G13" s="26">
        <f>(B13*3500+C13*3850)*0.85</f>
        <v>7705547.5</v>
      </c>
      <c r="H13" s="27">
        <v>0.15</v>
      </c>
      <c r="I13" s="26">
        <f>(B13*3500+C13*3850)*0.15</f>
        <v>1359802.5</v>
      </c>
      <c r="J13" s="38">
        <v>0</v>
      </c>
      <c r="K13" s="36">
        <f t="shared" si="0"/>
        <v>9065350</v>
      </c>
      <c r="L13" s="26">
        <v>7705547.5</v>
      </c>
      <c r="M13" s="26">
        <v>1359802.5</v>
      </c>
      <c r="N13" s="39"/>
    </row>
    <row r="14" ht="33" customHeight="1" spans="1:13">
      <c r="A14" s="28" t="s">
        <v>26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</sheetData>
  <mergeCells count="5">
    <mergeCell ref="A2:N2"/>
    <mergeCell ref="B4:J4"/>
    <mergeCell ref="K4:M4"/>
    <mergeCell ref="A14:M14"/>
    <mergeCell ref="A4:A5"/>
  </mergeCells>
  <printOptions horizontalCentered="1"/>
  <pageMargins left="0.156944444444444" right="0.236111111111111" top="0.747916666666667" bottom="0.747916666666667" header="0.313888888888889" footer="0.313888888888889"/>
  <pageSetup paperSize="9" scale="7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Administrator</cp:lastModifiedBy>
  <dcterms:created xsi:type="dcterms:W3CDTF">2020-09-23T02:47:00Z</dcterms:created>
  <cp:lastPrinted>2020-11-28T05:15:00Z</cp:lastPrinted>
  <dcterms:modified xsi:type="dcterms:W3CDTF">2023-01-11T07:52:12Z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ICV">
    <vt:lpwstr>A46D182CBE0F41FB9990E93189B81217</vt:lpwstr>
  </property>
</Properties>
</file>