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学前困难补助" sheetId="1" r:id="rId1"/>
  </sheets>
  <definedNames>
    <definedName name="_xlnm.Print_Titles" localSheetId="0">'2学前困难补助'!$3:$6</definedName>
    <definedName name="_xlnm.Print_Area" localSheetId="0">'2学前困难补助'!$A$1:$N$13</definedName>
    <definedName name="_xlnm._FilterDatabase" localSheetId="0" hidden="1">'2学前困难补助'!$A$6:$N$13</definedName>
  </definedNames>
  <calcPr calcId="144525"/>
</workbook>
</file>

<file path=xl/sharedStrings.xml><?xml version="1.0" encoding="utf-8"?>
<sst xmlns="http://schemas.openxmlformats.org/spreadsheetml/2006/main" count="40" uniqueCount="39">
  <si>
    <t>附件1</t>
  </si>
  <si>
    <t>提前下达2023年学前教育家庭经济困难幼儿补助资金安排明细表</t>
  </si>
  <si>
    <t>计算单位：人、元</t>
  </si>
  <si>
    <t>地区</t>
  </si>
  <si>
    <t>基础数据</t>
  </si>
  <si>
    <t>清算2022年省级以上资金</t>
  </si>
  <si>
    <t>预算2023年省级以上资金</t>
  </si>
  <si>
    <t>抵扣后应安排的省级以上资金</t>
  </si>
  <si>
    <t>本次实际安排省级以上资金</t>
  </si>
  <si>
    <t>待以后年度抵扣资金</t>
  </si>
  <si>
    <t xml:space="preserve">备注 </t>
  </si>
  <si>
    <t>2022年春季学期资助人数</t>
  </si>
  <si>
    <t>2022年秋季学期资助人数</t>
  </si>
  <si>
    <t>省级以上财政分担比例（%）</t>
  </si>
  <si>
    <t>粤财科教[2021]258号预算安排2022年资金</t>
  </si>
  <si>
    <t>部分区县申请增减资金</t>
  </si>
  <si>
    <t>合计</t>
  </si>
  <si>
    <t>中央资金</t>
  </si>
  <si>
    <t>省级资金</t>
  </si>
  <si>
    <t>C</t>
  </si>
  <si>
    <t>D</t>
  </si>
  <si>
    <t>E</t>
  </si>
  <si>
    <t>F</t>
  </si>
  <si>
    <t>G</t>
  </si>
  <si>
    <t>H</t>
  </si>
  <si>
    <t>I=(D+E)*500*F-G</t>
  </si>
  <si>
    <t>J=E*1000*F</t>
  </si>
  <si>
    <t>K=J+I+H&gt;0</t>
  </si>
  <si>
    <t>L=M+N</t>
  </si>
  <si>
    <t>M</t>
  </si>
  <si>
    <t>N=K-M</t>
  </si>
  <si>
    <t>O=J+I+H&lt;0</t>
  </si>
  <si>
    <t>P</t>
  </si>
  <si>
    <t>浈江区</t>
  </si>
  <si>
    <t>武江区</t>
  </si>
  <si>
    <t>曲江区</t>
  </si>
  <si>
    <t>乐昌市</t>
  </si>
  <si>
    <t>始兴县</t>
  </si>
  <si>
    <t>新丰县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</si>
</sst>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0.0_ "/>
    <numFmt numFmtId="179" formatCode="#,##0_ ;[Red]\-#,##0\ "/>
    <numFmt numFmtId="180" formatCode="#,##0_ "/>
    <numFmt numFmtId="181" formatCode="#,##0.0_ ;[Red]\-#,##0.0\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方正姚体"/>
      <charset val="0"/>
    </font>
    <font>
      <b/>
      <sz val="14"/>
      <name val="方正姚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7" fontId="1" fillId="0" borderId="0" xfId="8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right" vertical="center"/>
    </xf>
    <xf numFmtId="9" fontId="1" fillId="0" borderId="1" xfId="1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8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1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2011年秋季学期广东省普通高中国家助学金安排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"/>
  <sheetViews>
    <sheetView tabSelected="1" zoomScale="80" zoomScaleNormal="80" workbookViewId="0">
      <selection activeCell="E16" sqref="E16"/>
    </sheetView>
  </sheetViews>
  <sheetFormatPr defaultColWidth="9.81666666666667" defaultRowHeight="30" customHeight="1"/>
  <cols>
    <col min="1" max="1" width="10.9333333333333" style="1" customWidth="1"/>
    <col min="2" max="2" width="12.5" style="1" customWidth="1"/>
    <col min="3" max="3" width="13.4416666666667" style="1" customWidth="1"/>
    <col min="4" max="4" width="14.5333333333333" style="3" customWidth="1"/>
    <col min="5" max="5" width="17.45" style="3" customWidth="1"/>
    <col min="6" max="6" width="9.84166666666667" style="3" customWidth="1"/>
    <col min="7" max="8" width="17.45" style="3" customWidth="1"/>
    <col min="9" max="9" width="17.45" style="4" customWidth="1"/>
    <col min="10" max="10" width="17.45" style="3" customWidth="1"/>
    <col min="11" max="11" width="9.21666666666667" style="3" customWidth="1"/>
    <col min="12" max="12" width="17.45" style="5" customWidth="1"/>
    <col min="13" max="13" width="12.025" style="5" customWidth="1"/>
    <col min="14" max="14" width="6.25" style="3" customWidth="1"/>
    <col min="15" max="254" width="9.81666666666667" style="3"/>
  </cols>
  <sheetData>
    <row r="1" customHeight="1" spans="1:14">
      <c r="A1" s="6" t="s">
        <v>0</v>
      </c>
      <c r="D1" s="1"/>
      <c r="E1" s="1"/>
      <c r="F1" s="1"/>
      <c r="G1" s="1"/>
      <c r="H1" s="1"/>
      <c r="I1" s="29"/>
      <c r="J1" s="1"/>
      <c r="K1" s="1"/>
      <c r="L1" s="1"/>
      <c r="M1" s="1"/>
      <c r="N1" s="1"/>
    </row>
    <row r="2" ht="66" customHeight="1" spans="1:14">
      <c r="A2" s="7" t="s">
        <v>1</v>
      </c>
      <c r="B2" s="7"/>
      <c r="C2" s="7"/>
      <c r="D2" s="7"/>
      <c r="E2" s="7"/>
      <c r="F2" s="7"/>
      <c r="G2" s="7"/>
      <c r="H2" s="7"/>
      <c r="I2" s="30"/>
      <c r="J2" s="7"/>
      <c r="K2" s="7"/>
      <c r="L2" s="7"/>
      <c r="M2" s="7"/>
      <c r="N2" s="7"/>
    </row>
    <row r="3" customHeight="1" spans="2:13">
      <c r="B3" s="8"/>
      <c r="C3" s="8"/>
      <c r="D3" s="9"/>
      <c r="E3" s="9"/>
      <c r="F3" s="9"/>
      <c r="G3" s="9"/>
      <c r="H3" s="9"/>
      <c r="I3" s="31"/>
      <c r="J3" s="9"/>
      <c r="K3" s="9"/>
      <c r="L3" s="32"/>
      <c r="M3" s="33" t="s">
        <v>2</v>
      </c>
    </row>
    <row r="4" s="1" customFormat="1" ht="42.9" customHeight="1" spans="1:14">
      <c r="A4" s="10" t="s">
        <v>3</v>
      </c>
      <c r="B4" s="11" t="s">
        <v>4</v>
      </c>
      <c r="C4" s="12"/>
      <c r="D4" s="12"/>
      <c r="E4" s="12"/>
      <c r="F4" s="13"/>
      <c r="G4" s="14" t="s">
        <v>5</v>
      </c>
      <c r="H4" s="15" t="s">
        <v>6</v>
      </c>
      <c r="I4" s="15" t="s">
        <v>7</v>
      </c>
      <c r="J4" s="34" t="s">
        <v>8</v>
      </c>
      <c r="K4" s="34"/>
      <c r="L4" s="34"/>
      <c r="M4" s="35" t="s">
        <v>9</v>
      </c>
      <c r="N4" s="35" t="s">
        <v>10</v>
      </c>
    </row>
    <row r="5" s="1" customFormat="1" ht="70.05" customHeight="1" spans="1:14">
      <c r="A5" s="10"/>
      <c r="B5" s="16" t="s">
        <v>11</v>
      </c>
      <c r="C5" s="16" t="s">
        <v>12</v>
      </c>
      <c r="D5" s="17" t="s">
        <v>13</v>
      </c>
      <c r="E5" s="18" t="s">
        <v>14</v>
      </c>
      <c r="F5" s="16" t="s">
        <v>15</v>
      </c>
      <c r="G5" s="14"/>
      <c r="H5" s="15"/>
      <c r="I5" s="15"/>
      <c r="J5" s="36" t="s">
        <v>16</v>
      </c>
      <c r="K5" s="36" t="s">
        <v>17</v>
      </c>
      <c r="L5" s="37" t="s">
        <v>18</v>
      </c>
      <c r="M5" s="38"/>
      <c r="N5" s="38"/>
    </row>
    <row r="6" s="2" customFormat="1" ht="43.05" customHeight="1" spans="1:14">
      <c r="A6" s="19" t="s">
        <v>19</v>
      </c>
      <c r="B6" s="20" t="s">
        <v>20</v>
      </c>
      <c r="C6" s="20" t="s">
        <v>21</v>
      </c>
      <c r="D6" s="20" t="s">
        <v>22</v>
      </c>
      <c r="E6" s="20" t="s">
        <v>23</v>
      </c>
      <c r="F6" s="20" t="s">
        <v>24</v>
      </c>
      <c r="G6" s="21" t="s">
        <v>25</v>
      </c>
      <c r="H6" s="20" t="s">
        <v>26</v>
      </c>
      <c r="I6" s="20" t="s">
        <v>27</v>
      </c>
      <c r="J6" s="39" t="s">
        <v>28</v>
      </c>
      <c r="K6" s="39" t="s">
        <v>29</v>
      </c>
      <c r="L6" s="40" t="s">
        <v>30</v>
      </c>
      <c r="M6" s="41" t="s">
        <v>31</v>
      </c>
      <c r="N6" s="42" t="s">
        <v>32</v>
      </c>
    </row>
    <row r="7" ht="35" customHeight="1" spans="1:254">
      <c r="A7" s="22" t="s">
        <v>16</v>
      </c>
      <c r="B7" s="23">
        <f t="shared" ref="B7:M7" si="0">SUM(B8:B13)</f>
        <v>8017</v>
      </c>
      <c r="C7" s="23">
        <f t="shared" si="0"/>
        <v>8320</v>
      </c>
      <c r="D7" s="23"/>
      <c r="E7" s="23">
        <f t="shared" si="0"/>
        <v>6886700</v>
      </c>
      <c r="F7" s="23">
        <f t="shared" si="0"/>
        <v>0</v>
      </c>
      <c r="G7" s="24">
        <f t="shared" si="0"/>
        <v>56525</v>
      </c>
      <c r="H7" s="23">
        <f t="shared" si="0"/>
        <v>7072000</v>
      </c>
      <c r="I7" s="23">
        <f t="shared" si="0"/>
        <v>7128525</v>
      </c>
      <c r="J7" s="23">
        <f t="shared" si="0"/>
        <v>7128525</v>
      </c>
      <c r="K7" s="23">
        <f t="shared" si="0"/>
        <v>0</v>
      </c>
      <c r="L7" s="23">
        <f t="shared" si="0"/>
        <v>7128525</v>
      </c>
      <c r="M7" s="23">
        <f t="shared" si="0"/>
        <v>0</v>
      </c>
      <c r="N7" s="43"/>
      <c r="IS7"/>
      <c r="IT7"/>
    </row>
    <row r="8" ht="35" customHeight="1" spans="1:254">
      <c r="A8" s="25" t="s">
        <v>33</v>
      </c>
      <c r="B8" s="26">
        <v>770</v>
      </c>
      <c r="C8" s="26">
        <v>950</v>
      </c>
      <c r="D8" s="27">
        <v>0.85</v>
      </c>
      <c r="E8" s="26">
        <v>667250</v>
      </c>
      <c r="F8" s="26"/>
      <c r="G8" s="28">
        <f t="shared" ref="G7:G13" si="1">ROUND((B8+C8)*500*D8-E8,0)</f>
        <v>63750</v>
      </c>
      <c r="H8" s="26">
        <f t="shared" ref="H7:H13" si="2">ROUND(C8*1000*D8,0)</f>
        <v>807500</v>
      </c>
      <c r="I8" s="26">
        <f t="shared" ref="I7:I13" si="3">IF(ROUND(H8+G8+F8,0)&lt;0,0,ROUND(H8+G8+F8,0))</f>
        <v>871250</v>
      </c>
      <c r="J8" s="44">
        <f t="shared" ref="J7:J13" si="4">I8</f>
        <v>871250</v>
      </c>
      <c r="K8" s="44">
        <v>0</v>
      </c>
      <c r="L8" s="26">
        <f t="shared" ref="L7:L13" si="5">I8-K8</f>
        <v>871250</v>
      </c>
      <c r="M8" s="26">
        <f t="shared" ref="M7:M13" si="6">IF(ROUND(H8+G8,0)&lt;0,ROUND(H8+G8,0),0)</f>
        <v>0</v>
      </c>
      <c r="N8" s="45"/>
      <c r="IS8"/>
      <c r="IT8"/>
    </row>
    <row r="9" ht="35" customHeight="1" spans="1:254">
      <c r="A9" s="25" t="s">
        <v>34</v>
      </c>
      <c r="B9" s="26">
        <v>915</v>
      </c>
      <c r="C9" s="26">
        <v>915</v>
      </c>
      <c r="D9" s="27">
        <v>0.85</v>
      </c>
      <c r="E9" s="26">
        <v>786250</v>
      </c>
      <c r="F9" s="26"/>
      <c r="G9" s="28">
        <f t="shared" si="1"/>
        <v>-8500</v>
      </c>
      <c r="H9" s="26">
        <f t="shared" si="2"/>
        <v>777750</v>
      </c>
      <c r="I9" s="26">
        <f t="shared" si="3"/>
        <v>769250</v>
      </c>
      <c r="J9" s="44">
        <f t="shared" si="4"/>
        <v>769250</v>
      </c>
      <c r="K9" s="44">
        <v>0</v>
      </c>
      <c r="L9" s="26">
        <f t="shared" si="5"/>
        <v>769250</v>
      </c>
      <c r="M9" s="26">
        <f t="shared" si="6"/>
        <v>0</v>
      </c>
      <c r="N9" s="45"/>
      <c r="IS9"/>
      <c r="IT9"/>
    </row>
    <row r="10" ht="35" customHeight="1" spans="1:254">
      <c r="A10" s="25" t="s">
        <v>35</v>
      </c>
      <c r="B10" s="26">
        <v>646</v>
      </c>
      <c r="C10" s="26">
        <v>940</v>
      </c>
      <c r="D10" s="27">
        <v>0.85</v>
      </c>
      <c r="E10" s="26">
        <v>548250</v>
      </c>
      <c r="F10" s="26"/>
      <c r="G10" s="28">
        <f t="shared" si="1"/>
        <v>125800</v>
      </c>
      <c r="H10" s="26">
        <f t="shared" si="2"/>
        <v>799000</v>
      </c>
      <c r="I10" s="26">
        <f t="shared" si="3"/>
        <v>924800</v>
      </c>
      <c r="J10" s="44">
        <f t="shared" si="4"/>
        <v>924800</v>
      </c>
      <c r="K10" s="44">
        <v>0</v>
      </c>
      <c r="L10" s="26">
        <f t="shared" si="5"/>
        <v>924800</v>
      </c>
      <c r="M10" s="26">
        <f t="shared" si="6"/>
        <v>0</v>
      </c>
      <c r="N10" s="45"/>
      <c r="IS10"/>
      <c r="IT10"/>
    </row>
    <row r="11" ht="35" customHeight="1" spans="1:254">
      <c r="A11" s="25" t="s">
        <v>36</v>
      </c>
      <c r="B11" s="26">
        <v>2889</v>
      </c>
      <c r="C11" s="26">
        <v>2805</v>
      </c>
      <c r="D11" s="27">
        <v>0.85</v>
      </c>
      <c r="E11" s="26">
        <v>2455650</v>
      </c>
      <c r="F11" s="26"/>
      <c r="G11" s="28">
        <f t="shared" si="1"/>
        <v>-35700</v>
      </c>
      <c r="H11" s="26">
        <f t="shared" si="2"/>
        <v>2384250</v>
      </c>
      <c r="I11" s="26">
        <f t="shared" si="3"/>
        <v>2348550</v>
      </c>
      <c r="J11" s="44">
        <f t="shared" si="4"/>
        <v>2348550</v>
      </c>
      <c r="K11" s="44">
        <v>0</v>
      </c>
      <c r="L11" s="26">
        <f t="shared" si="5"/>
        <v>2348550</v>
      </c>
      <c r="M11" s="26">
        <f t="shared" si="6"/>
        <v>0</v>
      </c>
      <c r="N11" s="45"/>
      <c r="IS11"/>
      <c r="IT11"/>
    </row>
    <row r="12" ht="35" customHeight="1" spans="1:254">
      <c r="A12" s="25" t="s">
        <v>37</v>
      </c>
      <c r="B12" s="26">
        <v>1312</v>
      </c>
      <c r="C12" s="26">
        <v>1312</v>
      </c>
      <c r="D12" s="27">
        <v>0.85</v>
      </c>
      <c r="E12" s="26">
        <v>1161100</v>
      </c>
      <c r="F12" s="26"/>
      <c r="G12" s="28">
        <f t="shared" si="1"/>
        <v>-45900</v>
      </c>
      <c r="H12" s="26">
        <f t="shared" si="2"/>
        <v>1115200</v>
      </c>
      <c r="I12" s="26">
        <f t="shared" si="3"/>
        <v>1069300</v>
      </c>
      <c r="J12" s="44">
        <f t="shared" si="4"/>
        <v>1069300</v>
      </c>
      <c r="K12" s="44">
        <v>0</v>
      </c>
      <c r="L12" s="26">
        <f t="shared" si="5"/>
        <v>1069300</v>
      </c>
      <c r="M12" s="26">
        <f t="shared" si="6"/>
        <v>0</v>
      </c>
      <c r="N12" s="45"/>
      <c r="IS12"/>
      <c r="IT12"/>
    </row>
    <row r="13" ht="35" customHeight="1" spans="1:254">
      <c r="A13" s="25" t="s">
        <v>38</v>
      </c>
      <c r="B13" s="26">
        <v>1485</v>
      </c>
      <c r="C13" s="26">
        <v>1398</v>
      </c>
      <c r="D13" s="27">
        <v>0.85</v>
      </c>
      <c r="E13" s="26">
        <v>1268200</v>
      </c>
      <c r="F13" s="26"/>
      <c r="G13" s="28">
        <f t="shared" si="1"/>
        <v>-42925</v>
      </c>
      <c r="H13" s="26">
        <f t="shared" si="2"/>
        <v>1188300</v>
      </c>
      <c r="I13" s="26">
        <f t="shared" si="3"/>
        <v>1145375</v>
      </c>
      <c r="J13" s="44">
        <f t="shared" si="4"/>
        <v>1145375</v>
      </c>
      <c r="K13" s="44">
        <v>0</v>
      </c>
      <c r="L13" s="26">
        <f t="shared" si="5"/>
        <v>1145375</v>
      </c>
      <c r="M13" s="26">
        <f t="shared" si="6"/>
        <v>0</v>
      </c>
      <c r="N13" s="45"/>
      <c r="IS13"/>
      <c r="IT13"/>
    </row>
  </sheetData>
  <mergeCells count="9">
    <mergeCell ref="A2:N2"/>
    <mergeCell ref="B4:F4"/>
    <mergeCell ref="J4:L4"/>
    <mergeCell ref="A4:A5"/>
    <mergeCell ref="G4:G5"/>
    <mergeCell ref="H4:H5"/>
    <mergeCell ref="I4:I5"/>
    <mergeCell ref="M4:M5"/>
    <mergeCell ref="N4:N5"/>
  </mergeCells>
  <printOptions horizontalCentered="1"/>
  <pageMargins left="0.550694444444444" right="0.275" top="0.472222222222222" bottom="0.779166666666667" header="0.354166666666667" footer="0.509027777777778"/>
  <pageSetup paperSize="9" scale="73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2学前困难补助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韦媛媛</dc:creator>
  <cp:lastModifiedBy>Administrator</cp:lastModifiedBy>
  <dcterms:created xsi:type="dcterms:W3CDTF">2022-12-09T08:42:00Z</dcterms:created>
  <dcterms:modified xsi:type="dcterms:W3CDTF">2022-12-16T02:49:08Z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AFCEC759595C4F66AF46878CA63E774B</vt:lpwstr>
  </property>
</Properties>
</file>