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附表1-义务教育公用经费" sheetId="1" r:id="rId1"/>
  </sheets>
  <definedNames>
    <definedName name="_xlnm.Print_Area" localSheetId="0">'附表1-义务教育公用经费'!$A$1:$AD$15</definedName>
    <definedName name="_xlnm.Print_Titles" localSheetId="0">'附表1-义务教育公用经费'!$3:$7</definedName>
    <definedName name="_xlnm._FilterDatabase" localSheetId="0" hidden="1">'附表1-义务教育公用经费'!$A$7:$IL$15</definedName>
  </definedNames>
  <calcPr calcId="144525" concurrentCalc="0"/>
</workbook>
</file>

<file path=xl/sharedStrings.xml><?xml version="1.0" encoding="utf-8"?>
<sst xmlns="http://schemas.openxmlformats.org/spreadsheetml/2006/main" count="53" uniqueCount="39">
  <si>
    <t>附件1</t>
  </si>
  <si>
    <t>提前下达2022年城乡义务教育公用经费补助资金明细表</t>
  </si>
  <si>
    <t>地区</t>
  </si>
  <si>
    <t>城乡义务教育公用经费</t>
  </si>
  <si>
    <t>小规模小学和教学点公用经费补助资金</t>
  </si>
  <si>
    <t>义务教育随班就读公用经费补助金额（万元）</t>
  </si>
  <si>
    <t>应提前下达省财政2022年城乡义务教育公用经费补助金额（万元，含中央）</t>
  </si>
  <si>
    <r>
      <rPr>
        <sz val="11"/>
        <color rgb="FF000000"/>
        <rFont val="宋体"/>
        <charset val="134"/>
      </rPr>
      <t xml:space="preserve">应抵扣以前年度待清算资金
</t>
    </r>
    <r>
      <rPr>
        <sz val="11"/>
        <rFont val="宋体"/>
        <charset val="134"/>
      </rPr>
      <t>（粤财科教[2020]267号）</t>
    </r>
  </si>
  <si>
    <t>本次实际下达
（万元）</t>
  </si>
  <si>
    <t>待抵扣金额</t>
  </si>
  <si>
    <t>备注</t>
  </si>
  <si>
    <t>2020年城乡义务教育学校在校生（人）</t>
  </si>
  <si>
    <t>补助标准
（元/人）</t>
  </si>
  <si>
    <t>省财政分担比例</t>
  </si>
  <si>
    <t>应提前下达2022年城乡义务教育公用经费总额（万元）（按2020年学生人数）</t>
  </si>
  <si>
    <t>2020年不足100人的小规模小学及小学教学点个数（个）</t>
  </si>
  <si>
    <t>2020年不足100人的小规模小学及小学教学点在校生实有人数（人）</t>
  </si>
  <si>
    <t>资金安排差额人数（人）</t>
  </si>
  <si>
    <t>应提前下达2022年小规模小学和教学点公用经费补助资金总额（万元）（按2020年学生人数）</t>
  </si>
  <si>
    <t>合计</t>
  </si>
  <si>
    <t>小学</t>
  </si>
  <si>
    <t>初中</t>
  </si>
  <si>
    <t>其中：省财政（含中央）分担</t>
  </si>
  <si>
    <t>市县分担</t>
  </si>
  <si>
    <t>总计</t>
  </si>
  <si>
    <t>其中：中央资金</t>
  </si>
  <si>
    <t>其中：省级资金</t>
  </si>
  <si>
    <t>小计</t>
  </si>
  <si>
    <t>其中：随班就读人数</t>
  </si>
  <si>
    <t>列序号</t>
  </si>
  <si>
    <t>韶关市</t>
  </si>
  <si>
    <t>*</t>
  </si>
  <si>
    <t>韶关市本级</t>
  </si>
  <si>
    <t>浈江区</t>
  </si>
  <si>
    <t>武江区</t>
  </si>
  <si>
    <t>曲江区</t>
  </si>
  <si>
    <t>乐昌市</t>
  </si>
  <si>
    <t>始兴县</t>
  </si>
  <si>
    <t>新丰县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</si>
</sst>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0_ "/>
    <numFmt numFmtId="178" formatCode="#,##0.00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4"/>
      <name val="黑体"/>
      <charset val="134"/>
    </font>
    <font>
      <sz val="20"/>
      <color indexed="8"/>
      <name val="方正小标宋简体"/>
      <charset val="134"/>
    </font>
    <font>
      <sz val="11"/>
      <name val="宋体"/>
      <charset val="134"/>
    </font>
    <font>
      <sz val="11"/>
      <color indexed="8"/>
      <name val="宋体"/>
      <charset val="134"/>
      <scheme val="major"/>
    </font>
    <font>
      <sz val="20"/>
      <name val="方正小标宋简体"/>
      <charset val="134"/>
    </font>
    <font>
      <sz val="11"/>
      <color rgb="FF000000"/>
      <name val="宋体"/>
      <charset val="134"/>
    </font>
    <font>
      <sz val="12"/>
      <name val="MS Gothic"/>
      <charset val="134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5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0" fontId="18" fillId="3" borderId="18" applyNumberFormat="0" applyAlignment="0" applyProtection="0">
      <alignment vertical="center"/>
    </xf>
    <xf numFmtId="0" fontId="27" fillId="19" borderId="21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31" applyFill="1" applyAlignment="1">
      <alignment horizontal="center" vertical="center" wrapText="1"/>
    </xf>
    <xf numFmtId="0" fontId="0" fillId="2" borderId="0" xfId="0" applyFill="1">
      <alignment vertical="center"/>
    </xf>
    <xf numFmtId="0" fontId="2" fillId="0" borderId="0" xfId="31" applyFill="1" applyAlignment="1">
      <alignment horizontal="center" vertical="center"/>
    </xf>
    <xf numFmtId="176" fontId="1" fillId="0" borderId="0" xfId="0" applyNumberFormat="1" applyFont="1" applyFill="1" applyAlignment="1">
      <alignment horizontal="right" vertical="center"/>
    </xf>
    <xf numFmtId="176" fontId="2" fillId="0" borderId="0" xfId="31" applyNumberFormat="1" applyFill="1" applyAlignment="1">
      <alignment horizontal="right" vertical="center"/>
    </xf>
    <xf numFmtId="178" fontId="1" fillId="0" borderId="0" xfId="0" applyNumberFormat="1" applyFont="1" applyFill="1" applyAlignment="1">
      <alignment horizontal="right" vertical="center"/>
    </xf>
    <xf numFmtId="177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3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6" fillId="0" borderId="2" xfId="3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6" fillId="0" borderId="4" xfId="31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176" fontId="6" fillId="0" borderId="6" xfId="0" applyNumberFormat="1" applyFont="1" applyFill="1" applyBorder="1" applyAlignment="1">
      <alignment horizontal="center" vertical="center" wrapText="1"/>
    </xf>
    <xf numFmtId="176" fontId="6" fillId="0" borderId="7" xfId="0" applyNumberFormat="1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0" fontId="6" fillId="0" borderId="8" xfId="3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 wrapText="1"/>
    </xf>
    <xf numFmtId="0" fontId="2" fillId="0" borderId="3" xfId="3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2" fillId="2" borderId="3" xfId="3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right" vertical="center"/>
    </xf>
    <xf numFmtId="176" fontId="2" fillId="2" borderId="3" xfId="31" applyNumberFormat="1" applyFill="1" applyBorder="1" applyAlignment="1">
      <alignment horizontal="right" vertical="center"/>
    </xf>
    <xf numFmtId="0" fontId="1" fillId="0" borderId="3" xfId="3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right" vertical="center"/>
    </xf>
    <xf numFmtId="176" fontId="2" fillId="0" borderId="3" xfId="31" applyNumberFormat="1" applyFill="1" applyBorder="1" applyAlignment="1">
      <alignment horizontal="right" vertical="center"/>
    </xf>
    <xf numFmtId="178" fontId="5" fillId="0" borderId="1" xfId="0" applyNumberFormat="1" applyFont="1" applyFill="1" applyBorder="1" applyAlignment="1">
      <alignment horizontal="right" vertical="center"/>
    </xf>
    <xf numFmtId="178" fontId="7" fillId="0" borderId="3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 wrapText="1"/>
    </xf>
    <xf numFmtId="176" fontId="6" fillId="0" borderId="2" xfId="31" applyNumberFormat="1" applyFont="1" applyFill="1" applyBorder="1" applyAlignment="1">
      <alignment horizontal="center" vertical="center" wrapText="1"/>
    </xf>
    <xf numFmtId="176" fontId="6" fillId="0" borderId="4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176" fontId="6" fillId="0" borderId="4" xfId="31" applyNumberFormat="1" applyFont="1" applyFill="1" applyBorder="1" applyAlignment="1">
      <alignment horizontal="center" vertical="center" wrapText="1"/>
    </xf>
    <xf numFmtId="178" fontId="6" fillId="0" borderId="8" xfId="0" applyNumberFormat="1" applyFont="1" applyFill="1" applyBorder="1" applyAlignment="1">
      <alignment horizontal="center" vertical="center" wrapText="1"/>
    </xf>
    <xf numFmtId="176" fontId="6" fillId="0" borderId="8" xfId="31" applyNumberFormat="1" applyFont="1" applyFill="1" applyBorder="1" applyAlignment="1">
      <alignment horizontal="center" vertical="center" wrapText="1"/>
    </xf>
    <xf numFmtId="9" fontId="2" fillId="2" borderId="3" xfId="31" applyNumberFormat="1" applyFill="1" applyBorder="1" applyAlignment="1">
      <alignment horizontal="right" vertical="center"/>
    </xf>
    <xf numFmtId="9" fontId="2" fillId="0" borderId="3" xfId="31" applyNumberForma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177" fontId="7" fillId="0" borderId="9" xfId="0" applyNumberFormat="1" applyFont="1" applyFill="1" applyBorder="1" applyAlignment="1">
      <alignment horizontal="center" vertical="center" wrapText="1"/>
    </xf>
    <xf numFmtId="176" fontId="7" fillId="0" borderId="10" xfId="0" applyNumberFormat="1" applyFont="1" applyFill="1" applyBorder="1" applyAlignment="1">
      <alignment horizontal="center" vertical="center" wrapText="1"/>
    </xf>
    <xf numFmtId="176" fontId="7" fillId="0" borderId="11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177" fontId="7" fillId="0" borderId="12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7" fillId="0" borderId="13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6" fillId="0" borderId="8" xfId="0" applyNumberFormat="1" applyFont="1" applyFill="1" applyBorder="1" applyAlignment="1">
      <alignment horizontal="center" vertical="center" wrapText="1"/>
    </xf>
    <xf numFmtId="176" fontId="7" fillId="0" borderId="8" xfId="0" applyNumberFormat="1" applyFont="1" applyFill="1" applyBorder="1" applyAlignment="1">
      <alignment horizontal="center" vertical="center" wrapText="1"/>
    </xf>
    <xf numFmtId="9" fontId="1" fillId="0" borderId="3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0" xfId="31" applyFill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6" fillId="0" borderId="9" xfId="31" applyNumberFormat="1" applyFont="1" applyFill="1" applyBorder="1" applyAlignment="1">
      <alignment horizontal="center" vertical="center" wrapText="1"/>
    </xf>
    <xf numFmtId="0" fontId="6" fillId="0" borderId="10" xfId="31" applyNumberFormat="1" applyFont="1" applyFill="1" applyBorder="1" applyAlignment="1">
      <alignment horizontal="center" vertical="center" wrapText="1"/>
    </xf>
    <xf numFmtId="0" fontId="6" fillId="0" borderId="11" xfId="31" applyNumberFormat="1" applyFont="1" applyFill="1" applyBorder="1" applyAlignment="1">
      <alignment horizontal="center" vertical="center" wrapText="1"/>
    </xf>
    <xf numFmtId="0" fontId="2" fillId="0" borderId="2" xfId="3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2" xfId="31" applyNumberFormat="1" applyFont="1" applyFill="1" applyBorder="1" applyAlignment="1">
      <alignment horizontal="center" vertical="center" wrapText="1"/>
    </xf>
    <xf numFmtId="0" fontId="6" fillId="0" borderId="0" xfId="31" applyNumberFormat="1" applyFont="1" applyFill="1" applyAlignment="1">
      <alignment horizontal="center" vertical="center" wrapText="1"/>
    </xf>
    <xf numFmtId="0" fontId="6" fillId="0" borderId="13" xfId="31" applyNumberFormat="1" applyFont="1" applyFill="1" applyBorder="1" applyAlignment="1">
      <alignment horizontal="center" vertical="center" wrapText="1"/>
    </xf>
    <xf numFmtId="0" fontId="2" fillId="0" borderId="4" xfId="31" applyFont="1" applyFill="1" applyBorder="1" applyAlignment="1">
      <alignment horizontal="center" vertical="center" wrapText="1"/>
    </xf>
    <xf numFmtId="0" fontId="2" fillId="0" borderId="2" xfId="31" applyNumberFormat="1" applyFont="1" applyFill="1" applyBorder="1" applyAlignment="1">
      <alignment horizontal="center" vertical="center" wrapText="1"/>
    </xf>
    <xf numFmtId="0" fontId="10" fillId="0" borderId="2" xfId="31" applyNumberFormat="1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2" fillId="0" borderId="8" xfId="31" applyNumberFormat="1" applyFont="1" applyFill="1" applyBorder="1" applyAlignment="1">
      <alignment horizontal="center" vertical="center" wrapText="1"/>
    </xf>
    <xf numFmtId="0" fontId="10" fillId="0" borderId="8" xfId="31" applyNumberFormat="1" applyFont="1" applyFill="1" applyBorder="1" applyAlignment="1">
      <alignment horizontal="center" vertical="center" wrapText="1"/>
    </xf>
    <xf numFmtId="0" fontId="6" fillId="0" borderId="14" xfId="31" applyNumberFormat="1" applyFont="1" applyFill="1" applyBorder="1" applyAlignment="1">
      <alignment horizontal="center" vertical="center" wrapText="1"/>
    </xf>
    <xf numFmtId="0" fontId="2" fillId="0" borderId="8" xfId="31" applyFont="1" applyFill="1" applyBorder="1" applyAlignment="1">
      <alignment horizontal="center" vertical="center" wrapText="1"/>
    </xf>
    <xf numFmtId="0" fontId="2" fillId="0" borderId="3" xfId="3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1" fillId="2" borderId="0" xfId="0" applyFont="1" applyFill="1" applyAlignment="1">
      <alignment vertical="center"/>
    </xf>
    <xf numFmtId="0" fontId="1" fillId="0" borderId="3" xfId="0" applyFont="1" applyFill="1" applyBorder="1" applyAlignment="1">
      <alignment vertical="center"/>
    </xf>
    <xf numFmtId="176" fontId="1" fillId="0" borderId="3" xfId="0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2012年全省义务教育在校生数情况表(报省财政厅）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单位信息表" xfId="50"/>
  </cellStyles>
  <tableStyles count="0" defaultTableStyle="TableStyleMedium2" defaultPivotStyle="PivotStyleLight16"/>
  <colors>
    <mruColors>
      <color rgb="008EA9DB"/>
      <color rgb="0099CCFF"/>
      <color rgb="00C65911"/>
      <color rgb="009BC2E6"/>
      <color rgb="00C6E0B4"/>
      <color rgb="00B2B2B2"/>
      <color rgb="00FFFF00"/>
      <color rgb="0000000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L15"/>
  <sheetViews>
    <sheetView tabSelected="1" workbookViewId="0">
      <pane ySplit="7" topLeftCell="A8" activePane="bottomLeft" state="frozen"/>
      <selection/>
      <selection pane="bottomLeft" activeCell="AG5" sqref="AG5"/>
    </sheetView>
  </sheetViews>
  <sheetFormatPr defaultColWidth="9" defaultRowHeight="14.25"/>
  <cols>
    <col min="1" max="1" width="10.875" style="5" customWidth="1"/>
    <col min="2" max="2" width="8.875" style="6" customWidth="1"/>
    <col min="3" max="3" width="8.625" style="6" customWidth="1"/>
    <col min="4" max="4" width="7.75" style="6" customWidth="1"/>
    <col min="5" max="5" width="7.625" style="6" customWidth="1"/>
    <col min="6" max="6" width="6.5" style="6" customWidth="1"/>
    <col min="7" max="8" width="7.5" style="7" customWidth="1"/>
    <col min="9" max="9" width="5.875" style="7" customWidth="1"/>
    <col min="10" max="10" width="9.125" style="8" customWidth="1"/>
    <col min="11" max="11" width="9.25" style="6" customWidth="1"/>
    <col min="12" max="12" width="7.875" style="6" customWidth="1"/>
    <col min="13" max="13" width="9.375" style="6" customWidth="1"/>
    <col min="14" max="14" width="7.125" style="6" customWidth="1"/>
    <col min="15" max="15" width="7" style="6" customWidth="1"/>
    <col min="16" max="16" width="7.25" style="6" customWidth="1"/>
    <col min="17" max="17" width="5.25" style="6" customWidth="1"/>
    <col min="18" max="18" width="7.75" style="8" customWidth="1"/>
    <col min="19" max="19" width="8.625" style="6" customWidth="1"/>
    <col min="20" max="20" width="7.375" style="6" customWidth="1"/>
    <col min="21" max="21" width="7.125" style="9" customWidth="1"/>
    <col min="22" max="22" width="11.8666666666667" style="6" customWidth="1"/>
    <col min="23" max="23" width="8.4" style="6" customWidth="1"/>
    <col min="24" max="24" width="9.375" style="6" customWidth="1"/>
    <col min="25" max="25" width="9.5" style="10" customWidth="1"/>
    <col min="26" max="26" width="8.5" style="10" customWidth="1"/>
    <col min="27" max="27" width="7.625" style="10" customWidth="1"/>
    <col min="28" max="28" width="8.125" style="10" customWidth="1"/>
    <col min="29" max="29" width="7" style="10" customWidth="1"/>
    <col min="30" max="30" width="7.125" style="11" customWidth="1"/>
    <col min="31" max="246" width="9" style="10"/>
  </cols>
  <sheetData>
    <row r="1" ht="28" customHeight="1" spans="1:1">
      <c r="A1" s="12" t="s">
        <v>0</v>
      </c>
    </row>
    <row r="2" s="1" customFormat="1" ht="51.75" customHeight="1" spans="1:245">
      <c r="A2" s="13" t="s">
        <v>1</v>
      </c>
      <c r="B2" s="14"/>
      <c r="C2" s="14"/>
      <c r="D2" s="14"/>
      <c r="E2" s="14"/>
      <c r="F2" s="14"/>
      <c r="G2" s="14"/>
      <c r="H2" s="14"/>
      <c r="I2" s="14"/>
      <c r="J2" s="33"/>
      <c r="K2" s="14"/>
      <c r="L2" s="14"/>
      <c r="M2" s="14"/>
      <c r="N2" s="14"/>
      <c r="O2" s="14"/>
      <c r="P2" s="14"/>
      <c r="Q2" s="14"/>
      <c r="R2" s="33"/>
      <c r="S2" s="14"/>
      <c r="T2" s="14"/>
      <c r="U2" s="44"/>
      <c r="V2" s="14"/>
      <c r="W2" s="14"/>
      <c r="X2" s="14"/>
      <c r="Y2" s="13"/>
      <c r="Z2" s="13"/>
      <c r="AA2" s="13"/>
      <c r="AB2" s="13"/>
      <c r="AC2" s="13"/>
      <c r="AD2" s="57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  <c r="BS2" s="58"/>
      <c r="BT2" s="58"/>
      <c r="BU2" s="58"/>
      <c r="BV2" s="58"/>
      <c r="BW2" s="58"/>
      <c r="BX2" s="58"/>
      <c r="BY2" s="58"/>
      <c r="BZ2" s="58"/>
      <c r="CA2" s="58"/>
      <c r="CB2" s="58"/>
      <c r="CC2" s="58"/>
      <c r="CD2" s="58"/>
      <c r="CE2" s="58"/>
      <c r="CF2" s="58"/>
      <c r="CG2" s="58"/>
      <c r="CH2" s="58"/>
      <c r="CI2" s="58"/>
      <c r="CJ2" s="58"/>
      <c r="CK2" s="58"/>
      <c r="CL2" s="58"/>
      <c r="CM2" s="58"/>
      <c r="CN2" s="58"/>
      <c r="CO2" s="58"/>
      <c r="CP2" s="58"/>
      <c r="CQ2" s="58"/>
      <c r="CR2" s="58"/>
      <c r="CS2" s="58"/>
      <c r="CT2" s="58"/>
      <c r="CU2" s="58"/>
      <c r="CV2" s="58"/>
      <c r="CW2" s="58"/>
      <c r="CX2" s="58"/>
      <c r="CY2" s="58"/>
      <c r="CZ2" s="58"/>
      <c r="DA2" s="58"/>
      <c r="DB2" s="58"/>
      <c r="DC2" s="58"/>
      <c r="DD2" s="58"/>
      <c r="DE2" s="58"/>
      <c r="DF2" s="58"/>
      <c r="DG2" s="58"/>
      <c r="DH2" s="58"/>
      <c r="DI2" s="58"/>
      <c r="DJ2" s="58"/>
      <c r="DK2" s="58"/>
      <c r="DL2" s="58"/>
      <c r="DM2" s="58"/>
      <c r="DN2" s="58"/>
      <c r="DO2" s="58"/>
      <c r="DP2" s="58"/>
      <c r="DQ2" s="58"/>
      <c r="DR2" s="58"/>
      <c r="DS2" s="58"/>
      <c r="DT2" s="58"/>
      <c r="DU2" s="58"/>
      <c r="DV2" s="58"/>
      <c r="DW2" s="58"/>
      <c r="DX2" s="58"/>
      <c r="DY2" s="58"/>
      <c r="DZ2" s="58"/>
      <c r="EA2" s="58"/>
      <c r="EB2" s="58"/>
      <c r="EC2" s="58"/>
      <c r="ED2" s="58"/>
      <c r="EE2" s="58"/>
      <c r="EF2" s="58"/>
      <c r="EG2" s="58"/>
      <c r="EH2" s="58"/>
      <c r="EI2" s="58"/>
      <c r="EJ2" s="58"/>
      <c r="EK2" s="58"/>
      <c r="EL2" s="58"/>
      <c r="EM2" s="58"/>
      <c r="EN2" s="58"/>
      <c r="EO2" s="58"/>
      <c r="EP2" s="58"/>
      <c r="EQ2" s="58"/>
      <c r="ER2" s="58"/>
      <c r="ES2" s="58"/>
      <c r="ET2" s="58"/>
      <c r="EU2" s="58"/>
      <c r="EV2" s="58"/>
      <c r="EW2" s="58"/>
      <c r="EX2" s="58"/>
      <c r="EY2" s="58"/>
      <c r="EZ2" s="58"/>
      <c r="FA2" s="58"/>
      <c r="FB2" s="58"/>
      <c r="FC2" s="58"/>
      <c r="FD2" s="58"/>
      <c r="FE2" s="58"/>
      <c r="FF2" s="58"/>
      <c r="FG2" s="58"/>
      <c r="FH2" s="58"/>
      <c r="FI2" s="58"/>
      <c r="FJ2" s="58"/>
      <c r="FK2" s="58"/>
      <c r="FL2" s="58"/>
      <c r="FM2" s="58"/>
      <c r="FN2" s="58"/>
      <c r="FO2" s="58"/>
      <c r="FP2" s="58"/>
      <c r="FQ2" s="58"/>
      <c r="FR2" s="58"/>
      <c r="FS2" s="58"/>
      <c r="FT2" s="58"/>
      <c r="FU2" s="58"/>
      <c r="FV2" s="58"/>
      <c r="FW2" s="58"/>
      <c r="FX2" s="58"/>
      <c r="FY2" s="58"/>
      <c r="FZ2" s="58"/>
      <c r="GA2" s="58"/>
      <c r="GB2" s="58"/>
      <c r="GC2" s="58"/>
      <c r="GD2" s="58"/>
      <c r="GE2" s="58"/>
      <c r="GF2" s="58"/>
      <c r="GG2" s="58"/>
      <c r="GH2" s="58"/>
      <c r="GI2" s="58"/>
      <c r="GJ2" s="58"/>
      <c r="GK2" s="58"/>
      <c r="GL2" s="58"/>
      <c r="GM2" s="58"/>
      <c r="GN2" s="58"/>
      <c r="GO2" s="58"/>
      <c r="GP2" s="58"/>
      <c r="GQ2" s="58"/>
      <c r="GR2" s="58"/>
      <c r="GS2" s="58"/>
      <c r="GT2" s="58"/>
      <c r="GU2" s="58"/>
      <c r="GV2" s="58"/>
      <c r="GW2" s="58"/>
      <c r="GX2" s="58"/>
      <c r="GY2" s="58"/>
      <c r="GZ2" s="58"/>
      <c r="HA2" s="58"/>
      <c r="HB2" s="58"/>
      <c r="HC2" s="58"/>
      <c r="HD2" s="58"/>
      <c r="HE2" s="58"/>
      <c r="HF2" s="58"/>
      <c r="HG2" s="58"/>
      <c r="HH2" s="58"/>
      <c r="HI2" s="58"/>
      <c r="HJ2" s="58"/>
      <c r="HK2" s="58"/>
      <c r="HL2" s="58"/>
      <c r="HM2" s="58"/>
      <c r="HN2" s="58"/>
      <c r="HO2" s="58"/>
      <c r="HP2" s="58"/>
      <c r="HQ2" s="58"/>
      <c r="HR2" s="58"/>
      <c r="HS2" s="58"/>
      <c r="HT2" s="58"/>
      <c r="HU2" s="58"/>
      <c r="HV2" s="58"/>
      <c r="HW2" s="58"/>
      <c r="HX2" s="58"/>
      <c r="HY2" s="58"/>
      <c r="HZ2" s="58"/>
      <c r="IA2" s="58"/>
      <c r="IB2" s="58"/>
      <c r="IC2" s="58"/>
      <c r="ID2" s="58"/>
      <c r="IE2" s="58"/>
      <c r="IF2" s="58"/>
      <c r="IG2" s="58"/>
      <c r="IH2" s="58"/>
      <c r="II2" s="58"/>
      <c r="IJ2" s="58"/>
      <c r="IK2" s="58"/>
    </row>
    <row r="3" s="2" customFormat="1" ht="35" customHeight="1" spans="1:245">
      <c r="A3" s="15" t="s">
        <v>2</v>
      </c>
      <c r="B3" s="16" t="s">
        <v>3</v>
      </c>
      <c r="C3" s="16"/>
      <c r="D3" s="16"/>
      <c r="E3" s="16"/>
      <c r="F3" s="16"/>
      <c r="G3" s="16"/>
      <c r="H3" s="16"/>
      <c r="I3" s="16"/>
      <c r="J3" s="34"/>
      <c r="K3" s="16"/>
      <c r="L3" s="16"/>
      <c r="M3" s="16" t="s">
        <v>4</v>
      </c>
      <c r="N3" s="16"/>
      <c r="O3" s="16"/>
      <c r="P3" s="16"/>
      <c r="Q3" s="16"/>
      <c r="R3" s="34"/>
      <c r="S3" s="16"/>
      <c r="T3" s="16"/>
      <c r="U3" s="45" t="s">
        <v>5</v>
      </c>
      <c r="V3" s="46"/>
      <c r="W3" s="47"/>
      <c r="X3" s="48" t="s">
        <v>6</v>
      </c>
      <c r="Y3" s="59" t="s">
        <v>7</v>
      </c>
      <c r="Z3" s="60" t="s">
        <v>8</v>
      </c>
      <c r="AA3" s="61"/>
      <c r="AB3" s="62"/>
      <c r="AC3" s="62" t="s">
        <v>9</v>
      </c>
      <c r="AD3" s="63" t="s">
        <v>10</v>
      </c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</row>
    <row r="4" s="2" customFormat="1" ht="51" customHeight="1" spans="1:245">
      <c r="A4" s="17"/>
      <c r="B4" s="18" t="s">
        <v>11</v>
      </c>
      <c r="C4" s="19"/>
      <c r="D4" s="19"/>
      <c r="E4" s="19"/>
      <c r="F4" s="20"/>
      <c r="G4" s="21" t="s">
        <v>12</v>
      </c>
      <c r="H4" s="21"/>
      <c r="I4" s="22" t="s">
        <v>13</v>
      </c>
      <c r="J4" s="35" t="s">
        <v>14</v>
      </c>
      <c r="K4" s="21"/>
      <c r="L4" s="21"/>
      <c r="M4" s="36" t="s">
        <v>15</v>
      </c>
      <c r="N4" s="36" t="s">
        <v>16</v>
      </c>
      <c r="O4" s="36" t="s">
        <v>17</v>
      </c>
      <c r="P4" s="22" t="s">
        <v>12</v>
      </c>
      <c r="Q4" s="22" t="s">
        <v>13</v>
      </c>
      <c r="R4" s="35" t="s">
        <v>18</v>
      </c>
      <c r="S4" s="21"/>
      <c r="T4" s="21"/>
      <c r="U4" s="49"/>
      <c r="V4" s="50"/>
      <c r="W4" s="51"/>
      <c r="X4" s="52"/>
      <c r="Y4" s="64"/>
      <c r="Z4" s="65"/>
      <c r="AA4" s="66"/>
      <c r="AB4" s="67"/>
      <c r="AC4" s="67"/>
      <c r="AD4" s="68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</row>
    <row r="5" s="3" customFormat="1" ht="54" customHeight="1" spans="1:30">
      <c r="A5" s="17"/>
      <c r="B5" s="22" t="s">
        <v>19</v>
      </c>
      <c r="C5" s="18" t="s">
        <v>20</v>
      </c>
      <c r="D5" s="20"/>
      <c r="E5" s="18" t="s">
        <v>21</v>
      </c>
      <c r="F5" s="20"/>
      <c r="G5" s="22" t="s">
        <v>20</v>
      </c>
      <c r="H5" s="22" t="s">
        <v>21</v>
      </c>
      <c r="I5" s="37"/>
      <c r="J5" s="38" t="s">
        <v>19</v>
      </c>
      <c r="K5" s="22" t="s">
        <v>22</v>
      </c>
      <c r="L5" s="22" t="s">
        <v>23</v>
      </c>
      <c r="M5" s="39"/>
      <c r="N5" s="39"/>
      <c r="O5" s="39"/>
      <c r="P5" s="37"/>
      <c r="Q5" s="37"/>
      <c r="R5" s="38" t="s">
        <v>19</v>
      </c>
      <c r="S5" s="22" t="s">
        <v>22</v>
      </c>
      <c r="T5" s="22" t="s">
        <v>23</v>
      </c>
      <c r="U5" s="53" t="s">
        <v>19</v>
      </c>
      <c r="V5" s="22" t="s">
        <v>22</v>
      </c>
      <c r="W5" s="22" t="s">
        <v>23</v>
      </c>
      <c r="X5" s="52"/>
      <c r="Y5" s="64"/>
      <c r="Z5" s="69" t="s">
        <v>24</v>
      </c>
      <c r="AA5" s="70" t="s">
        <v>25</v>
      </c>
      <c r="AB5" s="70" t="s">
        <v>26</v>
      </c>
      <c r="AC5" s="67"/>
      <c r="AD5" s="68"/>
    </row>
    <row r="6" s="3" customFormat="1" ht="54" customHeight="1" spans="1:30">
      <c r="A6" s="23"/>
      <c r="B6" s="24"/>
      <c r="C6" s="21" t="s">
        <v>27</v>
      </c>
      <c r="D6" s="21" t="s">
        <v>28</v>
      </c>
      <c r="E6" s="21" t="s">
        <v>27</v>
      </c>
      <c r="F6" s="21" t="s">
        <v>28</v>
      </c>
      <c r="G6" s="24"/>
      <c r="H6" s="24"/>
      <c r="I6" s="24"/>
      <c r="J6" s="40"/>
      <c r="K6" s="24"/>
      <c r="L6" s="24"/>
      <c r="M6" s="41"/>
      <c r="N6" s="41"/>
      <c r="O6" s="41"/>
      <c r="P6" s="24"/>
      <c r="Q6" s="24"/>
      <c r="R6" s="40"/>
      <c r="S6" s="24"/>
      <c r="T6" s="24"/>
      <c r="U6" s="54"/>
      <c r="V6" s="24"/>
      <c r="W6" s="24"/>
      <c r="X6" s="55"/>
      <c r="Y6" s="71"/>
      <c r="Z6" s="72"/>
      <c r="AA6" s="73"/>
      <c r="AB6" s="73"/>
      <c r="AC6" s="74"/>
      <c r="AD6" s="75"/>
    </row>
    <row r="7" s="3" customFormat="1" ht="51" customHeight="1" spans="1:30">
      <c r="A7" s="25" t="s">
        <v>29</v>
      </c>
      <c r="B7" s="26">
        <v>1</v>
      </c>
      <c r="C7" s="26">
        <v>2</v>
      </c>
      <c r="D7" s="26">
        <v>3</v>
      </c>
      <c r="E7" s="26">
        <v>4</v>
      </c>
      <c r="F7" s="26">
        <v>5</v>
      </c>
      <c r="G7" s="26">
        <v>6</v>
      </c>
      <c r="H7" s="26">
        <v>7</v>
      </c>
      <c r="I7" s="26">
        <v>8</v>
      </c>
      <c r="J7" s="26">
        <v>9</v>
      </c>
      <c r="K7" s="26">
        <v>10</v>
      </c>
      <c r="L7" s="26">
        <v>11</v>
      </c>
      <c r="M7" s="26">
        <v>12</v>
      </c>
      <c r="N7" s="26">
        <v>13</v>
      </c>
      <c r="O7" s="26">
        <v>14</v>
      </c>
      <c r="P7" s="26">
        <v>15</v>
      </c>
      <c r="Q7" s="26">
        <v>16</v>
      </c>
      <c r="R7" s="26">
        <v>17</v>
      </c>
      <c r="S7" s="26">
        <v>18</v>
      </c>
      <c r="T7" s="26">
        <v>19</v>
      </c>
      <c r="U7" s="26">
        <v>20</v>
      </c>
      <c r="V7" s="26">
        <v>21</v>
      </c>
      <c r="W7" s="26">
        <v>22</v>
      </c>
      <c r="X7" s="26">
        <v>23</v>
      </c>
      <c r="Y7" s="26">
        <v>26</v>
      </c>
      <c r="Z7" s="26">
        <v>27</v>
      </c>
      <c r="AA7" s="26">
        <v>28</v>
      </c>
      <c r="AB7" s="26">
        <v>29</v>
      </c>
      <c r="AC7" s="3">
        <v>30</v>
      </c>
      <c r="AD7" s="76"/>
    </row>
    <row r="8" s="4" customFormat="1" ht="30" customHeight="1" spans="1:246">
      <c r="A8" s="27" t="s">
        <v>30</v>
      </c>
      <c r="B8" s="28">
        <v>234349</v>
      </c>
      <c r="C8" s="28">
        <v>166229</v>
      </c>
      <c r="D8" s="28">
        <v>491</v>
      </c>
      <c r="E8" s="28">
        <v>68120</v>
      </c>
      <c r="F8" s="28">
        <v>215</v>
      </c>
      <c r="G8" s="29">
        <v>1150</v>
      </c>
      <c r="H8" s="29">
        <v>1950</v>
      </c>
      <c r="I8" s="42" t="s">
        <v>31</v>
      </c>
      <c r="J8" s="28">
        <f>SUM(J9:J15)</f>
        <v>32398</v>
      </c>
      <c r="K8" s="28">
        <f>SUM(K9:K15)</f>
        <v>25717</v>
      </c>
      <c r="L8" s="28">
        <f>SUM(L9:L15)</f>
        <v>6681</v>
      </c>
      <c r="M8" s="28">
        <v>165</v>
      </c>
      <c r="N8" s="28">
        <v>4292</v>
      </c>
      <c r="O8" s="28">
        <v>12208</v>
      </c>
      <c r="P8" s="28">
        <v>1150</v>
      </c>
      <c r="Q8" s="42" t="s">
        <v>31</v>
      </c>
      <c r="R8" s="28">
        <f t="shared" ref="R8:X8" si="0">SUM(R9:R15)</f>
        <v>1404</v>
      </c>
      <c r="S8" s="28">
        <f t="shared" si="0"/>
        <v>1192</v>
      </c>
      <c r="T8" s="28">
        <f t="shared" si="0"/>
        <v>212</v>
      </c>
      <c r="U8" s="28">
        <f t="shared" si="0"/>
        <v>98</v>
      </c>
      <c r="V8" s="28">
        <f t="shared" si="0"/>
        <v>80</v>
      </c>
      <c r="W8" s="28">
        <f t="shared" si="0"/>
        <v>18</v>
      </c>
      <c r="X8" s="28">
        <f t="shared" si="0"/>
        <v>26829</v>
      </c>
      <c r="Y8" s="77">
        <v>-1044</v>
      </c>
      <c r="Z8" s="77">
        <v>25785</v>
      </c>
      <c r="AA8" s="77">
        <v>10118</v>
      </c>
      <c r="AB8" s="77">
        <v>15667</v>
      </c>
      <c r="AC8" s="77">
        <v>0</v>
      </c>
      <c r="AD8" s="78"/>
      <c r="AE8" s="79"/>
      <c r="AF8" s="79"/>
      <c r="AG8" s="79"/>
      <c r="AH8" s="79"/>
      <c r="AI8" s="79"/>
      <c r="AJ8" s="79"/>
      <c r="AK8" s="79"/>
      <c r="AL8" s="79"/>
      <c r="AM8" s="79"/>
      <c r="AN8" s="79"/>
      <c r="AO8" s="79"/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79"/>
      <c r="BF8" s="79"/>
      <c r="BG8" s="79"/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79"/>
      <c r="BS8" s="79"/>
      <c r="BT8" s="79"/>
      <c r="BU8" s="79"/>
      <c r="BV8" s="79"/>
      <c r="BW8" s="79"/>
      <c r="BX8" s="79"/>
      <c r="BY8" s="79"/>
      <c r="BZ8" s="79"/>
      <c r="CA8" s="79"/>
      <c r="CB8" s="79"/>
      <c r="CC8" s="79"/>
      <c r="CD8" s="79"/>
      <c r="CE8" s="79"/>
      <c r="CF8" s="79"/>
      <c r="CG8" s="79"/>
      <c r="CH8" s="79"/>
      <c r="CI8" s="79"/>
      <c r="CJ8" s="79"/>
      <c r="CK8" s="79"/>
      <c r="CL8" s="79"/>
      <c r="CM8" s="79"/>
      <c r="CN8" s="79"/>
      <c r="CO8" s="79"/>
      <c r="CP8" s="79"/>
      <c r="CQ8" s="79"/>
      <c r="CR8" s="79"/>
      <c r="CS8" s="79"/>
      <c r="CT8" s="79"/>
      <c r="CU8" s="79"/>
      <c r="CV8" s="79"/>
      <c r="CW8" s="79"/>
      <c r="CX8" s="79"/>
      <c r="CY8" s="79"/>
      <c r="CZ8" s="79"/>
      <c r="DA8" s="79"/>
      <c r="DB8" s="79"/>
      <c r="DC8" s="79"/>
      <c r="DD8" s="79"/>
      <c r="DE8" s="79"/>
      <c r="DF8" s="79"/>
      <c r="DG8" s="79"/>
      <c r="DH8" s="79"/>
      <c r="DI8" s="79"/>
      <c r="DJ8" s="79"/>
      <c r="DK8" s="79"/>
      <c r="DL8" s="79"/>
      <c r="DM8" s="79"/>
      <c r="DN8" s="79"/>
      <c r="DO8" s="79"/>
      <c r="DP8" s="79"/>
      <c r="DQ8" s="79"/>
      <c r="DR8" s="79"/>
      <c r="DS8" s="79"/>
      <c r="DT8" s="79"/>
      <c r="DU8" s="79"/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/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79"/>
      <c r="GZ8" s="79"/>
      <c r="HA8" s="79"/>
      <c r="HB8" s="79"/>
      <c r="HC8" s="79"/>
      <c r="HD8" s="79"/>
      <c r="HE8" s="79"/>
      <c r="HF8" s="79"/>
      <c r="HG8" s="79"/>
      <c r="HH8" s="79"/>
      <c r="HI8" s="79"/>
      <c r="HJ8" s="79"/>
      <c r="HK8" s="79"/>
      <c r="HL8" s="79"/>
      <c r="HM8" s="79"/>
      <c r="HN8" s="79"/>
      <c r="HO8" s="79"/>
      <c r="HP8" s="79"/>
      <c r="HQ8" s="79"/>
      <c r="HR8" s="79"/>
      <c r="HS8" s="79"/>
      <c r="HT8" s="79"/>
      <c r="HU8" s="79"/>
      <c r="HV8" s="79"/>
      <c r="HW8" s="79"/>
      <c r="HX8" s="79"/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</row>
    <row r="9" ht="30" customHeight="1" spans="1:30">
      <c r="A9" s="30" t="s">
        <v>32</v>
      </c>
      <c r="B9" s="31">
        <v>13810</v>
      </c>
      <c r="C9" s="31">
        <v>2269</v>
      </c>
      <c r="D9" s="31">
        <v>0</v>
      </c>
      <c r="E9" s="31">
        <v>11541</v>
      </c>
      <c r="F9" s="31">
        <v>11</v>
      </c>
      <c r="G9" s="32">
        <v>1150</v>
      </c>
      <c r="H9" s="32">
        <v>1950</v>
      </c>
      <c r="I9" s="43">
        <v>0.6</v>
      </c>
      <c r="J9" s="31">
        <f t="shared" ref="J9:J34" si="1">ROUND((C9*G9+E9*H9)/10000,0)</f>
        <v>2511</v>
      </c>
      <c r="K9" s="31">
        <f t="shared" ref="K9:K23" si="2">ROUND((G9*C9*I9+H9*E9*I9)/10000,0)</f>
        <v>1507</v>
      </c>
      <c r="L9" s="31">
        <f t="shared" ref="L9:L23" si="3">J9-K9</f>
        <v>1004</v>
      </c>
      <c r="M9" s="31">
        <v>0</v>
      </c>
      <c r="N9" s="31">
        <v>0</v>
      </c>
      <c r="O9" s="31">
        <v>0</v>
      </c>
      <c r="P9" s="31">
        <v>1150</v>
      </c>
      <c r="Q9" s="56">
        <v>0.6</v>
      </c>
      <c r="R9" s="31">
        <f t="shared" ref="R8:R15" si="4">ROUND(O9*P9/10000,0)</f>
        <v>0</v>
      </c>
      <c r="S9" s="31">
        <f t="shared" ref="S8:S15" si="5">ROUND(O9*P9*Q9/10000,0)</f>
        <v>0</v>
      </c>
      <c r="T9" s="31">
        <f t="shared" ref="T8:T15" si="6">R9-S9</f>
        <v>0</v>
      </c>
      <c r="U9" s="31">
        <f t="shared" ref="U8:U15" si="7">ROUND((D9*G9+F9*H9)/10000,0)</f>
        <v>2</v>
      </c>
      <c r="V9" s="31">
        <f t="shared" ref="V8:V15" si="8">ROUND((D9*G9+F9*H9)*I9/10000,0)</f>
        <v>1</v>
      </c>
      <c r="W9" s="31">
        <f t="shared" ref="W8:W15" si="9">U9-V9</f>
        <v>1</v>
      </c>
      <c r="X9" s="31">
        <f t="shared" ref="X8:X15" si="10">K9+S9-V9</f>
        <v>1506</v>
      </c>
      <c r="Y9" s="80">
        <v>0</v>
      </c>
      <c r="Z9" s="81">
        <v>1506</v>
      </c>
      <c r="AA9" s="80">
        <v>591</v>
      </c>
      <c r="AB9" s="80">
        <v>915</v>
      </c>
      <c r="AC9" s="80"/>
      <c r="AD9" s="82"/>
    </row>
    <row r="10" ht="30" customHeight="1" spans="1:30">
      <c r="A10" s="25" t="s">
        <v>33</v>
      </c>
      <c r="B10" s="31">
        <v>37012</v>
      </c>
      <c r="C10" s="31">
        <v>28261</v>
      </c>
      <c r="D10" s="31">
        <v>51</v>
      </c>
      <c r="E10" s="31">
        <v>8751</v>
      </c>
      <c r="F10" s="31">
        <v>28</v>
      </c>
      <c r="G10" s="32">
        <v>1150</v>
      </c>
      <c r="H10" s="32">
        <v>1950</v>
      </c>
      <c r="I10" s="43">
        <v>0.6</v>
      </c>
      <c r="J10" s="31">
        <f t="shared" si="1"/>
        <v>4956</v>
      </c>
      <c r="K10" s="31">
        <f t="shared" si="2"/>
        <v>2974</v>
      </c>
      <c r="L10" s="31">
        <f t="shared" si="3"/>
        <v>1982</v>
      </c>
      <c r="M10" s="31">
        <v>16</v>
      </c>
      <c r="N10" s="31">
        <v>488</v>
      </c>
      <c r="O10" s="31">
        <v>1112</v>
      </c>
      <c r="P10" s="31">
        <v>1150</v>
      </c>
      <c r="Q10" s="56">
        <v>0.6</v>
      </c>
      <c r="R10" s="31">
        <f t="shared" si="4"/>
        <v>128</v>
      </c>
      <c r="S10" s="31">
        <f t="shared" si="5"/>
        <v>77</v>
      </c>
      <c r="T10" s="31">
        <f t="shared" si="6"/>
        <v>51</v>
      </c>
      <c r="U10" s="31">
        <f t="shared" si="7"/>
        <v>11</v>
      </c>
      <c r="V10" s="31">
        <f t="shared" si="8"/>
        <v>7</v>
      </c>
      <c r="W10" s="31">
        <f t="shared" si="9"/>
        <v>4</v>
      </c>
      <c r="X10" s="31">
        <f t="shared" si="10"/>
        <v>3044</v>
      </c>
      <c r="Y10" s="80">
        <v>-165</v>
      </c>
      <c r="Z10" s="81">
        <v>2879</v>
      </c>
      <c r="AA10" s="80">
        <v>1130</v>
      </c>
      <c r="AB10" s="80">
        <v>1749</v>
      </c>
      <c r="AC10" s="80"/>
      <c r="AD10" s="82"/>
    </row>
    <row r="11" ht="30" customHeight="1" spans="1:30">
      <c r="A11" s="25" t="s">
        <v>34</v>
      </c>
      <c r="B11" s="31">
        <v>38582</v>
      </c>
      <c r="C11" s="31">
        <v>31615</v>
      </c>
      <c r="D11" s="31">
        <v>96</v>
      </c>
      <c r="E11" s="31">
        <v>6967</v>
      </c>
      <c r="F11" s="31">
        <v>15</v>
      </c>
      <c r="G11" s="32">
        <v>1150</v>
      </c>
      <c r="H11" s="32">
        <v>1950</v>
      </c>
      <c r="I11" s="43">
        <v>0.6</v>
      </c>
      <c r="J11" s="31">
        <f t="shared" si="1"/>
        <v>4994</v>
      </c>
      <c r="K11" s="31">
        <f t="shared" si="2"/>
        <v>2997</v>
      </c>
      <c r="L11" s="31">
        <f t="shared" si="3"/>
        <v>1997</v>
      </c>
      <c r="M11" s="31">
        <v>9</v>
      </c>
      <c r="N11" s="31">
        <v>521</v>
      </c>
      <c r="O11" s="31">
        <v>379</v>
      </c>
      <c r="P11" s="31">
        <v>1150</v>
      </c>
      <c r="Q11" s="56">
        <v>0.6</v>
      </c>
      <c r="R11" s="31">
        <f t="shared" si="4"/>
        <v>44</v>
      </c>
      <c r="S11" s="31">
        <f t="shared" si="5"/>
        <v>26</v>
      </c>
      <c r="T11" s="31">
        <f t="shared" si="6"/>
        <v>18</v>
      </c>
      <c r="U11" s="31">
        <f t="shared" si="7"/>
        <v>14</v>
      </c>
      <c r="V11" s="31">
        <f t="shared" si="8"/>
        <v>8</v>
      </c>
      <c r="W11" s="31">
        <f t="shared" si="9"/>
        <v>6</v>
      </c>
      <c r="X11" s="31">
        <f t="shared" si="10"/>
        <v>3015</v>
      </c>
      <c r="Y11" s="80">
        <v>-879</v>
      </c>
      <c r="Z11" s="81">
        <v>2136</v>
      </c>
      <c r="AA11" s="80">
        <v>838</v>
      </c>
      <c r="AB11" s="80">
        <v>1298</v>
      </c>
      <c r="AC11" s="80"/>
      <c r="AD11" s="82"/>
    </row>
    <row r="12" ht="30" customHeight="1" spans="1:30">
      <c r="A12" s="25" t="s">
        <v>35</v>
      </c>
      <c r="B12" s="31">
        <v>36092</v>
      </c>
      <c r="C12" s="31">
        <v>25445</v>
      </c>
      <c r="D12" s="31">
        <v>82</v>
      </c>
      <c r="E12" s="31">
        <v>10647</v>
      </c>
      <c r="F12" s="31">
        <v>38</v>
      </c>
      <c r="G12" s="32">
        <v>1150</v>
      </c>
      <c r="H12" s="32">
        <v>1950</v>
      </c>
      <c r="I12" s="43">
        <v>0.8</v>
      </c>
      <c r="J12" s="31">
        <f t="shared" si="1"/>
        <v>5002</v>
      </c>
      <c r="K12" s="31">
        <f t="shared" si="2"/>
        <v>4002</v>
      </c>
      <c r="L12" s="31">
        <f t="shared" si="3"/>
        <v>1000</v>
      </c>
      <c r="M12" s="31">
        <v>43</v>
      </c>
      <c r="N12" s="31">
        <v>1022</v>
      </c>
      <c r="O12" s="31">
        <v>3278</v>
      </c>
      <c r="P12" s="31">
        <v>1150</v>
      </c>
      <c r="Q12" s="56">
        <v>0.8</v>
      </c>
      <c r="R12" s="31">
        <f t="shared" si="4"/>
        <v>377</v>
      </c>
      <c r="S12" s="31">
        <f t="shared" si="5"/>
        <v>302</v>
      </c>
      <c r="T12" s="31">
        <f t="shared" si="6"/>
        <v>75</v>
      </c>
      <c r="U12" s="31">
        <f t="shared" si="7"/>
        <v>17</v>
      </c>
      <c r="V12" s="31">
        <f t="shared" si="8"/>
        <v>13</v>
      </c>
      <c r="W12" s="31">
        <f t="shared" si="9"/>
        <v>4</v>
      </c>
      <c r="X12" s="31">
        <f t="shared" si="10"/>
        <v>4291</v>
      </c>
      <c r="Y12" s="80">
        <v>0</v>
      </c>
      <c r="Z12" s="81">
        <v>4291</v>
      </c>
      <c r="AA12" s="80">
        <v>1684</v>
      </c>
      <c r="AB12" s="80">
        <v>2607</v>
      </c>
      <c r="AC12" s="80"/>
      <c r="AD12" s="82"/>
    </row>
    <row r="13" ht="30" customHeight="1" spans="1:30">
      <c r="A13" s="25" t="s">
        <v>36</v>
      </c>
      <c r="B13" s="31">
        <v>56787</v>
      </c>
      <c r="C13" s="31">
        <v>41091</v>
      </c>
      <c r="D13" s="31">
        <v>126</v>
      </c>
      <c r="E13" s="31">
        <v>15696</v>
      </c>
      <c r="F13" s="31">
        <v>47</v>
      </c>
      <c r="G13" s="32">
        <v>1150</v>
      </c>
      <c r="H13" s="32">
        <v>1950</v>
      </c>
      <c r="I13" s="43">
        <v>1</v>
      </c>
      <c r="J13" s="31">
        <f t="shared" si="1"/>
        <v>7786</v>
      </c>
      <c r="K13" s="31">
        <f t="shared" si="2"/>
        <v>7786</v>
      </c>
      <c r="L13" s="31">
        <f t="shared" si="3"/>
        <v>0</v>
      </c>
      <c r="M13" s="31">
        <v>36</v>
      </c>
      <c r="N13" s="31">
        <v>981</v>
      </c>
      <c r="O13" s="31">
        <v>2619</v>
      </c>
      <c r="P13" s="31">
        <v>1150</v>
      </c>
      <c r="Q13" s="56">
        <v>1</v>
      </c>
      <c r="R13" s="31">
        <f t="shared" si="4"/>
        <v>301</v>
      </c>
      <c r="S13" s="31">
        <f t="shared" si="5"/>
        <v>301</v>
      </c>
      <c r="T13" s="31">
        <f t="shared" si="6"/>
        <v>0</v>
      </c>
      <c r="U13" s="31">
        <f t="shared" si="7"/>
        <v>24</v>
      </c>
      <c r="V13" s="31">
        <f t="shared" si="8"/>
        <v>24</v>
      </c>
      <c r="W13" s="31">
        <f t="shared" si="9"/>
        <v>0</v>
      </c>
      <c r="X13" s="31">
        <f t="shared" si="10"/>
        <v>8063</v>
      </c>
      <c r="Y13" s="80">
        <v>0</v>
      </c>
      <c r="Z13" s="81">
        <v>8063</v>
      </c>
      <c r="AA13" s="80">
        <v>3164</v>
      </c>
      <c r="AB13" s="80">
        <v>4899</v>
      </c>
      <c r="AC13" s="80"/>
      <c r="AD13" s="82"/>
    </row>
    <row r="14" ht="30" customHeight="1" spans="1:30">
      <c r="A14" s="25" t="s">
        <v>37</v>
      </c>
      <c r="B14" s="31">
        <v>25469</v>
      </c>
      <c r="C14" s="31">
        <v>18442</v>
      </c>
      <c r="D14" s="31">
        <v>69</v>
      </c>
      <c r="E14" s="31">
        <v>7027</v>
      </c>
      <c r="F14" s="31">
        <v>43</v>
      </c>
      <c r="G14" s="32">
        <v>1150</v>
      </c>
      <c r="H14" s="32">
        <v>1950</v>
      </c>
      <c r="I14" s="43">
        <v>0.8</v>
      </c>
      <c r="J14" s="31">
        <f t="shared" si="1"/>
        <v>3491</v>
      </c>
      <c r="K14" s="31">
        <f t="shared" si="2"/>
        <v>2793</v>
      </c>
      <c r="L14" s="31">
        <f t="shared" si="3"/>
        <v>698</v>
      </c>
      <c r="M14" s="31">
        <v>35</v>
      </c>
      <c r="N14" s="31">
        <v>531</v>
      </c>
      <c r="O14" s="31">
        <v>2969</v>
      </c>
      <c r="P14" s="31">
        <v>1150</v>
      </c>
      <c r="Q14" s="56">
        <v>0.8</v>
      </c>
      <c r="R14" s="31">
        <f t="shared" si="4"/>
        <v>341</v>
      </c>
      <c r="S14" s="31">
        <f t="shared" si="5"/>
        <v>273</v>
      </c>
      <c r="T14" s="31">
        <f t="shared" si="6"/>
        <v>68</v>
      </c>
      <c r="U14" s="31">
        <f t="shared" si="7"/>
        <v>16</v>
      </c>
      <c r="V14" s="31">
        <f t="shared" si="8"/>
        <v>13</v>
      </c>
      <c r="W14" s="31">
        <f t="shared" si="9"/>
        <v>3</v>
      </c>
      <c r="X14" s="31">
        <f t="shared" si="10"/>
        <v>3053</v>
      </c>
      <c r="Y14" s="80">
        <v>0</v>
      </c>
      <c r="Z14" s="81">
        <v>3053</v>
      </c>
      <c r="AA14" s="80">
        <v>1198</v>
      </c>
      <c r="AB14" s="80">
        <v>1855</v>
      </c>
      <c r="AC14" s="80"/>
      <c r="AD14" s="82"/>
    </row>
    <row r="15" ht="30" customHeight="1" spans="1:30">
      <c r="A15" s="25" t="s">
        <v>38</v>
      </c>
      <c r="B15" s="31">
        <v>26597</v>
      </c>
      <c r="C15" s="31">
        <v>19106</v>
      </c>
      <c r="D15" s="31">
        <v>67</v>
      </c>
      <c r="E15" s="31">
        <v>7491</v>
      </c>
      <c r="F15" s="31">
        <v>33</v>
      </c>
      <c r="G15" s="32">
        <v>1150</v>
      </c>
      <c r="H15" s="32">
        <v>1950</v>
      </c>
      <c r="I15" s="43">
        <v>1</v>
      </c>
      <c r="J15" s="31">
        <f t="shared" si="1"/>
        <v>3658</v>
      </c>
      <c r="K15" s="31">
        <f t="shared" si="2"/>
        <v>3658</v>
      </c>
      <c r="L15" s="31">
        <f t="shared" si="3"/>
        <v>0</v>
      </c>
      <c r="M15" s="31">
        <v>26</v>
      </c>
      <c r="N15" s="31">
        <v>749</v>
      </c>
      <c r="O15" s="31">
        <v>1851</v>
      </c>
      <c r="P15" s="31">
        <v>1150</v>
      </c>
      <c r="Q15" s="56">
        <v>1</v>
      </c>
      <c r="R15" s="31">
        <f t="shared" si="4"/>
        <v>213</v>
      </c>
      <c r="S15" s="31">
        <f t="shared" si="5"/>
        <v>213</v>
      </c>
      <c r="T15" s="31">
        <f t="shared" si="6"/>
        <v>0</v>
      </c>
      <c r="U15" s="31">
        <f t="shared" si="7"/>
        <v>14</v>
      </c>
      <c r="V15" s="31">
        <f t="shared" si="8"/>
        <v>14</v>
      </c>
      <c r="W15" s="31">
        <f t="shared" si="9"/>
        <v>0</v>
      </c>
      <c r="X15" s="31">
        <f t="shared" si="10"/>
        <v>3857</v>
      </c>
      <c r="Y15" s="80">
        <v>0</v>
      </c>
      <c r="Z15" s="81">
        <v>3857</v>
      </c>
      <c r="AA15" s="80">
        <v>1513</v>
      </c>
      <c r="AB15" s="80">
        <v>2344</v>
      </c>
      <c r="AC15" s="80"/>
      <c r="AD15" s="82"/>
    </row>
  </sheetData>
  <mergeCells count="37">
    <mergeCell ref="A2:AD2"/>
    <mergeCell ref="B3:L3"/>
    <mergeCell ref="M3:T3"/>
    <mergeCell ref="B4:F4"/>
    <mergeCell ref="G4:H4"/>
    <mergeCell ref="J4:L4"/>
    <mergeCell ref="R4:T4"/>
    <mergeCell ref="C5:D5"/>
    <mergeCell ref="E5:F5"/>
    <mergeCell ref="A3:A6"/>
    <mergeCell ref="B5:B6"/>
    <mergeCell ref="G5:G6"/>
    <mergeCell ref="H5:H6"/>
    <mergeCell ref="I4:I6"/>
    <mergeCell ref="J5:J6"/>
    <mergeCell ref="K5:K6"/>
    <mergeCell ref="L5:L6"/>
    <mergeCell ref="M4:M6"/>
    <mergeCell ref="N4:N6"/>
    <mergeCell ref="O4:O6"/>
    <mergeCell ref="P4:P6"/>
    <mergeCell ref="Q4:Q6"/>
    <mergeCell ref="R5:R6"/>
    <mergeCell ref="S5:S6"/>
    <mergeCell ref="T5:T6"/>
    <mergeCell ref="U5:U6"/>
    <mergeCell ref="V5:V6"/>
    <mergeCell ref="W5:W6"/>
    <mergeCell ref="X3:X6"/>
    <mergeCell ref="Y3:Y6"/>
    <mergeCell ref="Z5:Z6"/>
    <mergeCell ref="AA5:AA6"/>
    <mergeCell ref="AB5:AB6"/>
    <mergeCell ref="AC3:AC6"/>
    <mergeCell ref="AD3:AD6"/>
    <mergeCell ref="U3:W4"/>
    <mergeCell ref="Z3:AB4"/>
  </mergeCells>
  <pageMargins left="0.196527777777778" right="0.0784722222222222" top="0.802777777777778" bottom="0.605555555555556" header="0.310416666666667" footer="0.310416666666667"/>
  <pageSetup paperSize="9" scale="61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省教育厅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附表1-义务教育公用经费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2020-11-10T01:42:00Z</dcterms:created>
  <dcterms:modified xsi:type="dcterms:W3CDTF">2021-12-15T02:04:52Z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2052-11.1.0.10000</vt:lpwstr>
  </property>
</Properties>
</file>