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comments1.xml><?xml version="1.0" encoding="utf-8"?>
<comments xmlns="http://schemas.openxmlformats.org/spreadsheetml/2006/main">
  <authors>
    <author>Administrator</author>
  </authors>
  <commentList>
    <comment ref="C16" authorId="0">
      <text>
        <r>
          <rPr>
            <sz val="9"/>
            <rFont val="宋体"/>
            <charset val="134"/>
          </rPr>
          <t>此列请部门根据申报需求、考核任务、工作内容描述出申请资金使用的内容，要有项目概括及数量。</t>
        </r>
      </text>
    </comment>
  </commentList>
</comments>
</file>

<file path=xl/sharedStrings.xml><?xml version="1.0" encoding="utf-8"?>
<sst xmlns="http://schemas.openxmlformats.org/spreadsheetml/2006/main" count="64" uniqueCount="61">
  <si>
    <t>附件2：</t>
  </si>
  <si>
    <t>2021-2022年驻镇帮镇扶村资金分配统计表</t>
  </si>
  <si>
    <t>1、按照每镇/街2000万元的额度，2021-2022年我市共有驻镇帮镇扶村资金有72000万元；其中已下达资金50686万元，待下达21314万元，其中已下达资金中已经涉农资金统筹整合工作领导小组分配27100万元（2021年省级资金8500万元与2022年省级涉农驻镇资金18600万元），余44900万元待分配（其中已下达23586万元，待下达21314万元）。
2、雄州街道驻镇资金由韶关市及南雄市按照3:7承担，目前韶关已下达韶关市级资金600万元,南雄已下达本级配套资金2800万元。</t>
  </si>
  <si>
    <t>2021-2022可下达驻镇资金（万元）（按照2000万元/镇测算）：</t>
  </si>
  <si>
    <t>其中</t>
  </si>
  <si>
    <t>2022年省级涉农非驻镇资金安排（万元）</t>
  </si>
  <si>
    <t>已下达（万元）</t>
  </si>
  <si>
    <t>未下达（万元）</t>
  </si>
  <si>
    <t>已下达</t>
  </si>
  <si>
    <t>已分配</t>
  </si>
  <si>
    <t>乡镇驻镇资金由省、珠三角、所属地市、县本级按照6:3:0.5:0.5承担；
涉农乡街道驻镇资金由所属地市、县本级按3:7承担。</t>
  </si>
  <si>
    <t>2021省级驻镇专项下达（已分配）</t>
  </si>
  <si>
    <t>2022省涉农资金中下达（已分配）</t>
  </si>
  <si>
    <t>2022省专项驻镇下达（未分配）</t>
  </si>
  <si>
    <t>/</t>
  </si>
  <si>
    <t>序号</t>
  </si>
  <si>
    <t>部门</t>
  </si>
  <si>
    <t>资金使用内容及预算
（需完成任务）</t>
  </si>
  <si>
    <t>资金总体安排（万元）</t>
  </si>
  <si>
    <t>驻镇帮镇扶村资金安排（万元）</t>
  </si>
  <si>
    <t>已安排资金（万元）</t>
  </si>
  <si>
    <t>本次拟安排资金（万元）</t>
  </si>
  <si>
    <t>待下达资金安排（万元）</t>
  </si>
  <si>
    <t>2021年省级驻镇专项下达资金（万元）</t>
  </si>
  <si>
    <t>2022年省级涉农中下达驻镇资金（万元）</t>
  </si>
  <si>
    <t>汇总</t>
  </si>
  <si>
    <t>——</t>
  </si>
  <si>
    <t>农业农村局</t>
  </si>
  <si>
    <t>1.巩固脱贫攻坚成果：脱贫户小额信贷贴息等、驻镇帮镇规划编制费用及工作队经费共1000万元。
2.人居环境整治提升：完成村内道路硬中干路300公里、农房管控风貌提升3000户以上、17个镇美丽乡村建设擂台赛、65个省定贫困村建设、140个非省定贫困村建设EPC+以奖代补和村庄基础设施短板、乡村振兴示范带等2.42亿元。
3.农业产业发展：奖补扶持一批经营主规模壮大和提质增效、扶持一批农产品加工业新建和升级改造、打造1-2个一二三产融合项目、现代农业产业园，加强粮食安全生产、品牌建设、农产品质量安全、新型经营主体培育、动植物防疫、政策性农业保险等8000万元。
4.农田建设及管护：兴修三面光、机耕道等小型农田水利设施建设1亿元。</t>
  </si>
  <si>
    <t>住建局</t>
  </si>
  <si>
    <t>1.南雄市“139+”美丽圩镇建设项目,共涉及17个乡镇，共需计33022.657626万元（不含2022年已安排的涉农资金）。
2.农房安全隐患排查，涉及18个镇街，约800户安全隐患排查、安全性等级鉴定约需60万元。
3.保障全市乌迳、黄坑、珠玑、南亩等17个镇级生活污水处理厂及配套管网(含原有雨污合流管）的正常运行，17个镇级生活污水处理厂及配套管网2022年服务费共计1500万元。
4.南雄市农村生活垃圾分类项目，涉及古市、江头、主田、珠玑、帽子峰、湖口、邓坊等镇区及长市村，2021年5月开始实施生活垃圾分类工作市场化委托运营管理，该项目服务期一年，服务资金还需14.58万元。
5.南雄市乡镇简易垃圾填埋场整改项目（第二批9个场），涉及乌迳镇、坪田镇（老龙）、黄坑镇、邓坊镇、油山镇、南亩镇、水口镇、珠玑镇、百顺镇等9个乡镇，工程结算款仍需223.68万元。
6.南雄市农村污水处理设施运维资金785.52万元。</t>
  </si>
  <si>
    <t>交通局</t>
  </si>
  <si>
    <t>1.农村公路养护：维持全市2403.9公里农村公路的日常养护工作，包含人工费、材料费，养护车辆运营费用等，总计1800万元。
2.农村公路建设；单车道改双车道工程、三级公路建设、旅游路、产业路、资源路、危桥改造工程等2.54亿元</t>
  </si>
  <si>
    <t>林业局</t>
  </si>
  <si>
    <t xml:space="preserve">1.主田镇黄峰岭大径材种植培育示范基地项目拟在建设期内开展大径材种植培育示范基地3000亩，分两期实施，总投资费1756.44万元。其中工程费用1521.66万元，基础设施费用234.78万元。主要内容包括林地清理、整地、栽植、施肥、未成林抚育养护、成林管护等。同时根据项目建设需要配置基础设施，包括修建营林防火道路、灌溉设施等。2022年一、二季度实施项目一期，一期投资费用1047.7万元，面积为1535亩，包括林地清理、整地、栽植、施肥。资金总需求约847万元，此次申请支付资金301万元。
2.帽子峰省级森林公园自然教育基地项目建设。项目总投资100万元。建设内容主要包括：自然教育之家35万元、自然教育径13万元、自然教育解说系统16万元、自然教育软件建设26万元、项目设计预算及监理等其它不可预见费用10万元。3月底前完成项目建设方案及项目招标工作，6月底前完成主体工程建设及资金支付。                                           </t>
  </si>
  <si>
    <t>水务局</t>
  </si>
  <si>
    <t>1.水利工程:到2022年底完成完成18个镇（街）16宗电灌站，18宗陂头改造工程、1宗中型水库除险加固工程和2宗小（二）型水库除险加固开工建设，26宗山塘除险加固、1宗中小河流治理工程开工建设，1宗大源水库灌区改造工程等共1.2亿元。
2.安全饮水工程：到2022年底完成18个镇（街）完成35个饮水站点建设，100公里安全饮水管网入户改造建设共5000万元。</t>
  </si>
  <si>
    <t>工信局</t>
  </si>
  <si>
    <t>1.三线整治工程：深入开展农村“三线整治”，到2022年全市225个行政村（居委会）“三线”整治完成率达到75%，即完成169个村（居）“三线”整治任务，需要1690万元。
2.科技特派员：完成百顺镇、澜河镇、帽子峰镇、南亩镇、江头镇、主田镇、雄州街道7个镇（街）“一对一”结对帮扶农村科技特派员的选派工作，需要经费35万元。</t>
  </si>
  <si>
    <t>金融办</t>
  </si>
  <si>
    <t>金融支持乡村振兴（风险补偿及贷款贴息）：设立县（市区）乡村振兴金融信贷风险补偿金，参与合作的银行业金融机构按照风险补偿金规模最高10倍给予贷款授信。对符合乡村振兴准入条件的各类经营和实施主体1000万元（含）以内的贷款给予一定比例的贴息，所需经费约1000万元。</t>
  </si>
  <si>
    <t>商务局</t>
  </si>
  <si>
    <t>电商奖补：发展本土电子商务企业和镇村电商服务站；培育本土电商人才：扶持奖励南雄市优秀电商企业、电商人才、电商服务站等电商市场主体50万元。</t>
  </si>
  <si>
    <t>生态环境局</t>
  </si>
  <si>
    <t>对已建设的1042个农村污水治理设施出水水质进行一年两次取样监测,资金需求100万元。</t>
  </si>
  <si>
    <t>自然资源局</t>
  </si>
  <si>
    <t>基本农田保护：完成全市53.6655万亩基本农田保护面积，确保面积不减少，质量不降低。</t>
  </si>
  <si>
    <t>市委宣传部</t>
  </si>
  <si>
    <t>新时代文明实践所（站）建设：根据中共中央办公厅印发《关于拓展新时代文明实践中心建设的意见》的通知要求，2022年底前要推动落实我市新时代文明实践所（站）提质扩面、提档升级，实现全覆盖。其中，16个实践所（水口镇、江头镇实践所外）各20万元、237个行政村（社区）实践站各15万元，预计总投资3875万元。</t>
  </si>
  <si>
    <t>市委政法委</t>
  </si>
  <si>
    <t>1.2022年韶关市南雄市智慧应急指挥体系信息化建设项目（综治视联网）501.156万元；     
2.2022年韶关市南雄市委政法委电子文件交换系统设备采购项目40.5598万元；                    
3.中国共产党南雄市委员会政法委员会雪亮工程联网软硬件采购服务项目49.668万元；                                          4.南雄市雪亮工程光纤电路租用项目36万元。</t>
  </si>
  <si>
    <t>市委组织部</t>
  </si>
  <si>
    <t>采购一批专业设备及信息网络、软件，建成11个镇级乡村振兴人才驿站。</t>
  </si>
  <si>
    <t>文广旅体局</t>
  </si>
  <si>
    <t>1.根据《广东省行政村（社区）综合性文化服务中心提质增效工作方案》文件要求，2022年我市需完成村（社区）综合性文化服务中心提质增效达标率达到50%，按比例换算后我市需完成80个村（社区）综合性文化服务中心达标建设。此项资金用于80个村（社区）综合性文化服务中心开展达标建设工作，共需要资金300万元。
2.根据《南雄市民宿管理和扶持暂行办法》，2022年对我市2017年以来获评韶关市三星级乡村旅游民宿以上称号的民宿以及2022年新获得三星级乡村旅游民宿以上称号的民宿进行资金扶持，共需要资金120万元。</t>
  </si>
  <si>
    <t>卫健局</t>
  </si>
  <si>
    <t>卫生院提升改造：
1.包含对湖口卫生院综合楼、门诊楼、住院楼室内外及院内环境做全面升级改造，改造面积约3300平方米，全面打造基层标准化中心卫生院约需300万。
2.澜河卫生院新建一栋5层，面积约2700平方米的业务综合楼约需900万。</t>
  </si>
  <si>
    <t>雄州街道</t>
  </si>
  <si>
    <t xml:space="preserve">1.人居环境整治提升：雄州街道雄江风貌带农房管控微提升项目（包含黎口、荆岗、勋口三个村沿线农房管控外立面提升）、雄州街道雄江风貌带道路设施提升项目（含排水、路基、绿化、亮化）等共1500万元。
2.农田建设及管护：迳口阳光玫瑰葡萄园B区水圳三面光建设项目、荆岗村瑶坑片及观新村南蛇洞共五条水圳三面光工程项目、农田基础设施建设项目等共1018.78万元。
3.道路畅通工程：雄州街道浈江河谷农业产业带产业路建设项目、农村产业路建设项目、村内道路建设等共1481.22万元。
</t>
  </si>
  <si>
    <t>17个镇</t>
  </si>
  <si>
    <t>按行政村个数划分3个等次分配资金，其中20个行政村以上的镇800万元/镇，10-19个行政村以上的镇500万元/镇，10个行政村以下的镇400万元/镇。</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</si>
</sst>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0.00_ "/>
  </numFmts>
  <fonts count="34">
    <font>
      <sz val="11"/>
      <color theme="1"/>
      <name val="宋体"/>
      <charset val="134"/>
      <scheme val="minor"/>
    </font>
    <font>
      <sz val="11"/>
      <color rgb="FFFF0000"/>
      <name val="宋体"/>
      <charset val="134"/>
      <scheme val="minor"/>
    </font>
    <font>
      <b/>
      <sz val="24"/>
      <color theme="1"/>
      <name val="宋体"/>
      <charset val="134"/>
      <scheme val="minor"/>
    </font>
    <font>
      <sz val="14"/>
      <color theme="1"/>
      <name val="宋体"/>
      <charset val="134"/>
    </font>
    <font>
      <sz val="14"/>
      <name val="宋体"/>
      <charset val="134"/>
      <scheme val="minor"/>
    </font>
    <font>
      <sz val="14"/>
      <name val="宋体"/>
      <charset val="134"/>
    </font>
    <font>
      <sz val="14"/>
      <color theme="1"/>
      <name val="宋体"/>
      <charset val="134"/>
      <scheme val="minor"/>
    </font>
    <font>
      <sz val="12"/>
      <name val="宋体"/>
      <charset val="134"/>
      <scheme val="minor"/>
    </font>
    <font>
      <b/>
      <sz val="14"/>
      <name val="宋体"/>
      <charset val="134"/>
      <scheme val="minor"/>
    </font>
    <font>
      <b/>
      <sz val="14"/>
      <name val="宋体"/>
      <charset val="134"/>
    </font>
    <font>
      <b/>
      <sz val="24"/>
      <color rgb="FFFF0000"/>
      <name val="宋体"/>
      <charset val="134"/>
      <scheme val="minor"/>
    </font>
    <font>
      <sz val="14"/>
      <color rgb="FFFF0000"/>
      <name val="宋体"/>
      <charset val="134"/>
    </font>
    <font>
      <sz val="14"/>
      <name val="宋体"/>
      <charset val="0"/>
    </font>
    <font>
      <sz val="11"/>
      <color theme="0"/>
      <name val="宋体"/>
      <charset val="0"/>
      <scheme val="minor"/>
    </font>
    <font>
      <sz val="11"/>
      <color theme="1"/>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3"/>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b/>
      <sz val="11"/>
      <color rgb="FFFFFFFF"/>
      <name val="宋体"/>
      <charset val="0"/>
      <scheme val="minor"/>
    </font>
    <font>
      <sz val="9"/>
      <name val="宋体"/>
      <charset val="134"/>
    </font>
    <font>
      <sz val="11"/>
      <color rgb="FF9C6500"/>
      <name val="宋体"/>
      <charset val="0"/>
      <scheme val="minor"/>
    </font>
    <font>
      <sz val="9"/>
      <name val="宋体"/>
      <charset val="134"/>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3" borderId="0" applyNumberFormat="0" applyBorder="0" applyAlignment="0" applyProtection="0">
      <alignment vertical="center"/>
    </xf>
    <xf numFmtId="0" fontId="19" fillId="10" borderId="0" applyNumberFormat="0" applyBorder="0" applyAlignment="0" applyProtection="0">
      <alignment vertical="center"/>
    </xf>
    <xf numFmtId="43" fontId="0" fillId="0" borderId="0" applyFont="0" applyFill="0" applyBorder="0" applyAlignment="0" applyProtection="0">
      <alignment vertical="center"/>
    </xf>
    <xf numFmtId="0" fontId="13" fillId="13"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5" borderId="14" applyNumberFormat="0" applyFont="0" applyAlignment="0" applyProtection="0">
      <alignment vertical="center"/>
    </xf>
    <xf numFmtId="0" fontId="13"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12" applyNumberFormat="0" applyFill="0" applyAlignment="0" applyProtection="0">
      <alignment vertical="center"/>
    </xf>
    <xf numFmtId="0" fontId="21" fillId="0" borderId="12" applyNumberFormat="0" applyFill="0" applyAlignment="0" applyProtection="0">
      <alignment vertical="center"/>
    </xf>
    <xf numFmtId="0" fontId="13" fillId="8" borderId="0" applyNumberFormat="0" applyBorder="0" applyAlignment="0" applyProtection="0">
      <alignment vertical="center"/>
    </xf>
    <xf numFmtId="0" fontId="23" fillId="0" borderId="13" applyNumberFormat="0" applyFill="0" applyAlignment="0" applyProtection="0">
      <alignment vertical="center"/>
    </xf>
    <xf numFmtId="0" fontId="13" fillId="7" borderId="0" applyNumberFormat="0" applyBorder="0" applyAlignment="0" applyProtection="0">
      <alignment vertical="center"/>
    </xf>
    <xf numFmtId="0" fontId="29" fillId="16" borderId="15" applyNumberFormat="0" applyAlignment="0" applyProtection="0">
      <alignment vertical="center"/>
    </xf>
    <xf numFmtId="0" fontId="27" fillId="16" borderId="9" applyNumberFormat="0" applyAlignment="0" applyProtection="0">
      <alignment vertical="center"/>
    </xf>
    <xf numFmtId="0" fontId="30" fillId="18" borderId="16" applyNumberFormat="0" applyAlignment="0" applyProtection="0">
      <alignment vertical="center"/>
    </xf>
    <xf numFmtId="0" fontId="14" fillId="19" borderId="0" applyNumberFormat="0" applyBorder="0" applyAlignment="0" applyProtection="0">
      <alignment vertical="center"/>
    </xf>
    <xf numFmtId="0" fontId="13" fillId="21" borderId="0" applyNumberFormat="0" applyBorder="0" applyAlignment="0" applyProtection="0">
      <alignment vertical="center"/>
    </xf>
    <xf numFmtId="0" fontId="18" fillId="0" borderId="11" applyNumberFormat="0" applyFill="0" applyAlignment="0" applyProtection="0">
      <alignment vertical="center"/>
    </xf>
    <xf numFmtId="0" fontId="31" fillId="0" borderId="0">
      <alignment vertical="center"/>
    </xf>
    <xf numFmtId="0" fontId="17" fillId="0" borderId="10" applyNumberFormat="0" applyFill="0" applyAlignment="0" applyProtection="0">
      <alignment vertical="center"/>
    </xf>
    <xf numFmtId="0" fontId="16" fillId="6" borderId="0" applyNumberFormat="0" applyBorder="0" applyAlignment="0" applyProtection="0">
      <alignment vertical="center"/>
    </xf>
    <xf numFmtId="0" fontId="32" fillId="24" borderId="0" applyNumberFormat="0" applyBorder="0" applyAlignment="0" applyProtection="0">
      <alignment vertical="center"/>
    </xf>
    <xf numFmtId="0" fontId="14" fillId="12" borderId="0" applyNumberFormat="0" applyBorder="0" applyAlignment="0" applyProtection="0">
      <alignment vertical="center"/>
    </xf>
    <xf numFmtId="0" fontId="13" fillId="17" borderId="0" applyNumberFormat="0" applyBorder="0" applyAlignment="0" applyProtection="0">
      <alignment vertical="center"/>
    </xf>
    <xf numFmtId="0" fontId="14" fillId="20" borderId="0" applyNumberFormat="0" applyBorder="0" applyAlignment="0" applyProtection="0">
      <alignment vertical="center"/>
    </xf>
    <xf numFmtId="0" fontId="14" fillId="11" borderId="0" applyNumberFormat="0" applyBorder="0" applyAlignment="0" applyProtection="0">
      <alignment vertical="center"/>
    </xf>
    <xf numFmtId="0" fontId="14" fillId="23" borderId="0" applyNumberFormat="0" applyBorder="0" applyAlignment="0" applyProtection="0">
      <alignment vertical="center"/>
    </xf>
    <xf numFmtId="0" fontId="14" fillId="25"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4" fillId="14" borderId="0" applyNumberFormat="0" applyBorder="0" applyAlignment="0" applyProtection="0">
      <alignment vertical="center"/>
    </xf>
    <xf numFmtId="0" fontId="14" fillId="26" borderId="0" applyNumberFormat="0" applyBorder="0" applyAlignment="0" applyProtection="0">
      <alignment vertical="center"/>
    </xf>
    <xf numFmtId="0" fontId="13" fillId="2" borderId="0" applyNumberFormat="0" applyBorder="0" applyAlignment="0" applyProtection="0">
      <alignment vertical="center"/>
    </xf>
    <xf numFmtId="0" fontId="14" fillId="29" borderId="0" applyNumberFormat="0" applyBorder="0" applyAlignment="0" applyProtection="0">
      <alignment vertical="center"/>
    </xf>
    <xf numFmtId="0" fontId="13" fillId="22" borderId="0" applyNumberFormat="0" applyBorder="0" applyAlignment="0" applyProtection="0">
      <alignment vertical="center"/>
    </xf>
    <xf numFmtId="0" fontId="13" fillId="30" borderId="0" applyNumberFormat="0" applyBorder="0" applyAlignment="0" applyProtection="0">
      <alignment vertical="center"/>
    </xf>
    <xf numFmtId="0" fontId="14" fillId="31" borderId="0" applyNumberFormat="0" applyBorder="0" applyAlignment="0" applyProtection="0">
      <alignment vertical="center"/>
    </xf>
    <xf numFmtId="0" fontId="13" fillId="32" borderId="0" applyNumberFormat="0" applyBorder="0" applyAlignment="0" applyProtection="0">
      <alignment vertical="center"/>
    </xf>
  </cellStyleXfs>
  <cellXfs count="42">
    <xf numFmtId="0" fontId="0" fillId="0" borderId="0" xfId="0">
      <alignment vertical="center"/>
    </xf>
    <xf numFmtId="0" fontId="0" fillId="0" borderId="0" xfId="0" applyFill="1" applyAlignment="1">
      <alignment vertical="center" wrapText="1"/>
    </xf>
    <xf numFmtId="0" fontId="0" fillId="0" borderId="0" xfId="0" applyFont="1" applyFill="1" applyAlignment="1">
      <alignment vertical="center"/>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0" fillId="0" borderId="0" xfId="0"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0" fillId="0" borderId="0" xfId="0" applyFill="1" applyAlignment="1">
      <alignment vertical="center"/>
    </xf>
    <xf numFmtId="0" fontId="0" fillId="0" borderId="0" xfId="0"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vertical="center" wrapText="1"/>
    </xf>
    <xf numFmtId="43" fontId="5" fillId="0" borderId="1"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5" fillId="0" borderId="5" xfId="0" applyNumberFormat="1" applyFont="1" applyFill="1" applyBorder="1" applyAlignment="1">
      <alignment horizontal="center" vertical="center" wrapText="1"/>
    </xf>
    <xf numFmtId="176" fontId="5" fillId="0" borderId="0" xfId="0" applyNumberFormat="1" applyFont="1" applyFill="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43" fontId="5"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8" fillId="0" borderId="1" xfId="0" applyFont="1" applyFill="1" applyBorder="1" applyAlignment="1">
      <alignment vertical="center" wrapText="1"/>
    </xf>
    <xf numFmtId="43" fontId="4"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10" fillId="0" borderId="0" xfId="0" applyFont="1" applyFill="1" applyAlignment="1">
      <alignment horizontal="center" vertical="center" wrapText="1"/>
    </xf>
    <xf numFmtId="0" fontId="11" fillId="0" borderId="0" xfId="0" applyFont="1" applyFill="1" applyAlignment="1">
      <alignment horizontal="left" vertical="center" wrapText="1"/>
    </xf>
    <xf numFmtId="0" fontId="6"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43" fontId="12" fillId="0" borderId="1" xfId="3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customXml" Target="../customXml/item1.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V30"/>
  <sheetViews>
    <sheetView tabSelected="1" topLeftCell="A3" workbookViewId="0">
      <selection activeCell="A2" sqref="A2:K2"/>
    </sheetView>
  </sheetViews>
  <sheetFormatPr defaultColWidth="9" defaultRowHeight="13.5"/>
  <cols>
    <col min="1" max="1" width="4.71666666666667" style="5" customWidth="1"/>
    <col min="2" max="2" width="8.8" style="1" customWidth="1"/>
    <col min="3" max="3" width="54.5" style="1" customWidth="1"/>
    <col min="4" max="5" width="16" style="1" customWidth="1"/>
    <col min="6" max="6" width="15.625" style="1" customWidth="1"/>
    <col min="7" max="7" width="19.875" style="1" customWidth="1"/>
    <col min="8" max="8" width="18.875" style="1" customWidth="1"/>
    <col min="9" max="9" width="19.3916666666667" style="6" customWidth="1"/>
    <col min="10" max="10" width="15.125" style="1" customWidth="1"/>
    <col min="11" max="11" width="17.875" style="7" customWidth="1"/>
    <col min="12" max="16371" width="9" style="1"/>
    <col min="16372" max="16384" width="9" style="8"/>
  </cols>
  <sheetData>
    <row r="1" s="1" customFormat="1" ht="18" customHeight="1" spans="1:16376">
      <c r="A1" s="9" t="s">
        <v>0</v>
      </c>
      <c r="B1" s="9"/>
      <c r="C1" s="9"/>
      <c r="D1" s="9"/>
      <c r="E1" s="9"/>
      <c r="I1" s="6"/>
      <c r="K1" s="7"/>
      <c r="XER1" s="8"/>
      <c r="XES1" s="8"/>
      <c r="XET1" s="8"/>
      <c r="XEU1" s="8"/>
      <c r="XEV1" s="8"/>
    </row>
    <row r="2" s="1" customFormat="1" ht="39" customHeight="1" spans="1:16376">
      <c r="A2" s="10" t="s">
        <v>1</v>
      </c>
      <c r="B2" s="10"/>
      <c r="C2" s="10"/>
      <c r="D2" s="10"/>
      <c r="E2" s="10"/>
      <c r="F2" s="10"/>
      <c r="G2" s="10"/>
      <c r="H2" s="10"/>
      <c r="I2" s="36"/>
      <c r="J2" s="10"/>
      <c r="K2" s="36"/>
      <c r="XER2" s="8"/>
      <c r="XES2" s="8"/>
      <c r="XET2" s="8"/>
      <c r="XEU2" s="8"/>
      <c r="XEV2" s="8"/>
    </row>
    <row r="3" s="2" customFormat="1" ht="83" customHeight="1" spans="1:16371">
      <c r="A3" s="11" t="s">
        <v>2</v>
      </c>
      <c r="B3" s="11"/>
      <c r="C3" s="11"/>
      <c r="D3" s="11"/>
      <c r="E3" s="11"/>
      <c r="F3" s="11"/>
      <c r="G3" s="11"/>
      <c r="H3" s="11"/>
      <c r="I3" s="37"/>
      <c r="J3" s="11"/>
      <c r="K3" s="37"/>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row>
    <row r="4" s="3" customFormat="1" ht="28" customHeight="1" spans="1:16371">
      <c r="A4" s="12" t="s">
        <v>3</v>
      </c>
      <c r="B4" s="12"/>
      <c r="C4" s="12"/>
      <c r="D4" s="13" t="s">
        <v>4</v>
      </c>
      <c r="E4" s="14"/>
      <c r="F4" s="14"/>
      <c r="G4" s="15"/>
      <c r="H4" s="16"/>
      <c r="I4" s="12" t="s">
        <v>5</v>
      </c>
      <c r="J4" s="12"/>
      <c r="K4" s="1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row>
    <row r="5" s="3" customFormat="1" ht="35" customHeight="1" spans="1:16371">
      <c r="A5" s="12"/>
      <c r="B5" s="12"/>
      <c r="C5" s="12"/>
      <c r="D5" s="13" t="s">
        <v>6</v>
      </c>
      <c r="E5" s="14"/>
      <c r="F5" s="15"/>
      <c r="G5" s="17" t="s">
        <v>7</v>
      </c>
      <c r="H5" s="18"/>
      <c r="I5" s="38" t="s">
        <v>8</v>
      </c>
      <c r="J5" s="39">
        <v>18245</v>
      </c>
      <c r="K5" s="39"/>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row>
    <row r="6" s="3" customFormat="1" ht="40" customHeight="1" spans="1:16371">
      <c r="A6" s="19">
        <v>72000</v>
      </c>
      <c r="B6" s="19"/>
      <c r="C6" s="19"/>
      <c r="D6" s="20">
        <v>50686</v>
      </c>
      <c r="E6" s="21"/>
      <c r="F6" s="22"/>
      <c r="G6" s="19">
        <v>21314</v>
      </c>
      <c r="H6" s="18"/>
      <c r="I6" s="38" t="s">
        <v>9</v>
      </c>
      <c r="J6" s="39">
        <v>18245</v>
      </c>
      <c r="K6" s="39"/>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row>
    <row r="7" s="3" customFormat="1" ht="51" customHeight="1" spans="1:16371">
      <c r="A7" s="19" t="s">
        <v>10</v>
      </c>
      <c r="B7" s="19"/>
      <c r="C7" s="19"/>
      <c r="D7" s="23" t="s">
        <v>11</v>
      </c>
      <c r="E7" s="23" t="s">
        <v>12</v>
      </c>
      <c r="F7" s="23" t="s">
        <v>13</v>
      </c>
      <c r="G7" s="17" t="s">
        <v>14</v>
      </c>
      <c r="H7" s="18"/>
      <c r="I7" s="18"/>
      <c r="J7" s="16"/>
      <c r="K7" s="40"/>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row>
    <row r="8" s="3" customFormat="1" ht="36" customHeight="1" spans="1:16371">
      <c r="A8" s="19"/>
      <c r="B8" s="19"/>
      <c r="C8" s="19"/>
      <c r="D8" s="19">
        <v>8500</v>
      </c>
      <c r="E8" s="19">
        <v>18600</v>
      </c>
      <c r="F8" s="19">
        <v>23586</v>
      </c>
      <c r="G8" s="17"/>
      <c r="H8" s="18"/>
      <c r="I8" s="18"/>
      <c r="J8" s="16"/>
      <c r="K8" s="40"/>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row>
    <row r="9" s="3" customFormat="1" ht="20" customHeight="1" spans="1:16371">
      <c r="A9" s="24"/>
      <c r="B9" s="25"/>
      <c r="C9" s="25"/>
      <c r="D9" s="25"/>
      <c r="E9" s="25"/>
      <c r="F9" s="25"/>
      <c r="G9" s="25"/>
      <c r="H9" s="25"/>
      <c r="I9" s="25"/>
      <c r="J9" s="25"/>
      <c r="K9" s="25"/>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row>
    <row r="10" s="3" customFormat="1" ht="18" customHeight="1" spans="1:16371">
      <c r="A10" s="26" t="s">
        <v>15</v>
      </c>
      <c r="B10" s="26" t="s">
        <v>16</v>
      </c>
      <c r="C10" s="26" t="s">
        <v>17</v>
      </c>
      <c r="D10" s="27" t="s">
        <v>18</v>
      </c>
      <c r="E10" s="26" t="s">
        <v>5</v>
      </c>
      <c r="F10" s="27" t="s">
        <v>19</v>
      </c>
      <c r="G10" s="26" t="s">
        <v>4</v>
      </c>
      <c r="H10" s="26"/>
      <c r="I10" s="26"/>
      <c r="J10" s="26"/>
      <c r="K10" s="26"/>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row>
    <row r="11" s="3" customFormat="1" ht="21" customHeight="1" spans="1:16371">
      <c r="A11" s="26"/>
      <c r="B11" s="26"/>
      <c r="C11" s="26"/>
      <c r="D11" s="28"/>
      <c r="E11" s="26"/>
      <c r="F11" s="28"/>
      <c r="G11" s="26" t="s">
        <v>20</v>
      </c>
      <c r="H11" s="29" t="s">
        <v>4</v>
      </c>
      <c r="I11" s="29"/>
      <c r="J11" s="26" t="s">
        <v>21</v>
      </c>
      <c r="K11" s="26" t="s">
        <v>22</v>
      </c>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row>
    <row r="12" s="3" customFormat="1" ht="55" customHeight="1" spans="1:16371">
      <c r="A12" s="26"/>
      <c r="B12" s="26"/>
      <c r="C12" s="26"/>
      <c r="D12" s="30"/>
      <c r="E12" s="26"/>
      <c r="F12" s="30"/>
      <c r="G12" s="26"/>
      <c r="H12" s="26" t="s">
        <v>23</v>
      </c>
      <c r="I12" s="26" t="s">
        <v>24</v>
      </c>
      <c r="J12" s="26"/>
      <c r="K12" s="26"/>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row>
    <row r="13" s="3" customFormat="1" ht="26" customHeight="1" spans="1:16371">
      <c r="A13" s="17" t="s">
        <v>25</v>
      </c>
      <c r="B13" s="31"/>
      <c r="C13" s="32" t="s">
        <v>26</v>
      </c>
      <c r="D13" s="33">
        <f t="shared" ref="D13:K13" si="0">SUM(D14:D30)</f>
        <v>90245</v>
      </c>
      <c r="E13" s="33">
        <f t="shared" si="0"/>
        <v>18245</v>
      </c>
      <c r="F13" s="33">
        <f t="shared" si="0"/>
        <v>72000</v>
      </c>
      <c r="G13" s="33">
        <f t="shared" si="0"/>
        <v>27100</v>
      </c>
      <c r="H13" s="33">
        <f t="shared" si="0"/>
        <v>8500</v>
      </c>
      <c r="I13" s="33">
        <f t="shared" si="0"/>
        <v>18600</v>
      </c>
      <c r="J13" s="33">
        <f t="shared" si="0"/>
        <v>23586</v>
      </c>
      <c r="K13" s="33">
        <f t="shared" si="0"/>
        <v>21314</v>
      </c>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row>
    <row r="14" s="4" customFormat="1" ht="294" customHeight="1" spans="1:11">
      <c r="A14" s="12">
        <v>1</v>
      </c>
      <c r="B14" s="32" t="s">
        <v>27</v>
      </c>
      <c r="C14" s="32" t="s">
        <v>28</v>
      </c>
      <c r="D14" s="34">
        <f t="shared" ref="D14:D30" si="1">E14+F14</f>
        <v>37180.276601</v>
      </c>
      <c r="E14" s="31">
        <v>5738.036</v>
      </c>
      <c r="F14" s="31">
        <f t="shared" ref="F14:F30" si="2">G14+J14+K14</f>
        <v>31442.240601</v>
      </c>
      <c r="G14" s="34">
        <f t="shared" ref="G14:G30" si="3">SUM(H14:I14)</f>
        <v>14572.240601</v>
      </c>
      <c r="H14" s="34">
        <v>7534.772601</v>
      </c>
      <c r="I14" s="31">
        <v>7037.468</v>
      </c>
      <c r="J14" s="31">
        <v>11136</v>
      </c>
      <c r="K14" s="31">
        <v>5734</v>
      </c>
    </row>
    <row r="15" s="4" customFormat="1" ht="390" customHeight="1" spans="1:11">
      <c r="A15" s="12">
        <v>2</v>
      </c>
      <c r="B15" s="32" t="s">
        <v>29</v>
      </c>
      <c r="C15" s="32" t="s">
        <v>30</v>
      </c>
      <c r="D15" s="34">
        <f t="shared" si="1"/>
        <v>13445.858402</v>
      </c>
      <c r="E15" s="31">
        <v>0</v>
      </c>
      <c r="F15" s="31">
        <f t="shared" si="2"/>
        <v>13445.858402</v>
      </c>
      <c r="G15" s="34">
        <f t="shared" si="3"/>
        <v>6445.858402</v>
      </c>
      <c r="H15" s="34">
        <v>829.005902</v>
      </c>
      <c r="I15" s="31">
        <f>1706.6175+3560.235+350</f>
        <v>5616.8525</v>
      </c>
      <c r="J15" s="31">
        <v>2000</v>
      </c>
      <c r="K15" s="31">
        <v>5000</v>
      </c>
    </row>
    <row r="16" s="4" customFormat="1" ht="174" customHeight="1" spans="1:11">
      <c r="A16" s="12">
        <v>3</v>
      </c>
      <c r="B16" s="32" t="s">
        <v>31</v>
      </c>
      <c r="C16" s="32" t="s">
        <v>32</v>
      </c>
      <c r="D16" s="34">
        <f t="shared" si="1"/>
        <v>5668.910197</v>
      </c>
      <c r="E16" s="31">
        <v>999.9918</v>
      </c>
      <c r="F16" s="31">
        <f t="shared" si="2"/>
        <v>4668.918397</v>
      </c>
      <c r="G16" s="34">
        <f t="shared" si="3"/>
        <v>1668.918397</v>
      </c>
      <c r="H16" s="31">
        <v>136.221497</v>
      </c>
      <c r="I16" s="31">
        <v>1532.6969</v>
      </c>
      <c r="J16" s="31">
        <v>1500</v>
      </c>
      <c r="K16" s="31">
        <v>1500</v>
      </c>
    </row>
    <row r="17" s="4" customFormat="1" ht="384" customHeight="1" spans="1:11">
      <c r="A17" s="12">
        <v>4</v>
      </c>
      <c r="B17" s="32" t="s">
        <v>33</v>
      </c>
      <c r="C17" s="32" t="s">
        <v>34</v>
      </c>
      <c r="D17" s="34">
        <f t="shared" si="1"/>
        <v>5744.167</v>
      </c>
      <c r="E17" s="31">
        <v>3474.2993</v>
      </c>
      <c r="F17" s="31">
        <f t="shared" si="2"/>
        <v>2269.8677</v>
      </c>
      <c r="G17" s="34">
        <f t="shared" si="3"/>
        <v>2069.8677</v>
      </c>
      <c r="H17" s="34">
        <v>0</v>
      </c>
      <c r="I17" s="31">
        <v>2069.8677</v>
      </c>
      <c r="J17" s="31">
        <v>200</v>
      </c>
      <c r="K17" s="31">
        <v>0</v>
      </c>
    </row>
    <row r="18" s="4" customFormat="1" ht="225" customHeight="1" spans="1:11">
      <c r="A18" s="12">
        <v>5</v>
      </c>
      <c r="B18" s="32" t="s">
        <v>35</v>
      </c>
      <c r="C18" s="32" t="s">
        <v>36</v>
      </c>
      <c r="D18" s="34">
        <f t="shared" si="1"/>
        <v>10032.6729</v>
      </c>
      <c r="E18" s="31">
        <v>8032.6729</v>
      </c>
      <c r="F18" s="31">
        <f t="shared" si="2"/>
        <v>2000</v>
      </c>
      <c r="G18" s="34">
        <f t="shared" si="3"/>
        <v>0</v>
      </c>
      <c r="H18" s="31">
        <v>0</v>
      </c>
      <c r="I18" s="31">
        <v>0</v>
      </c>
      <c r="J18" s="31">
        <v>1000</v>
      </c>
      <c r="K18" s="31">
        <v>1000</v>
      </c>
    </row>
    <row r="19" s="4" customFormat="1" ht="197" customHeight="1" spans="1:11">
      <c r="A19" s="12">
        <v>6</v>
      </c>
      <c r="B19" s="35" t="s">
        <v>37</v>
      </c>
      <c r="C19" s="32" t="s">
        <v>38</v>
      </c>
      <c r="D19" s="34">
        <f t="shared" si="1"/>
        <v>800</v>
      </c>
      <c r="E19" s="34">
        <v>0</v>
      </c>
      <c r="F19" s="31">
        <f t="shared" si="2"/>
        <v>800</v>
      </c>
      <c r="G19" s="34">
        <f t="shared" si="3"/>
        <v>0</v>
      </c>
      <c r="H19" s="34">
        <v>0</v>
      </c>
      <c r="I19" s="31">
        <v>0</v>
      </c>
      <c r="J19" s="31">
        <v>200</v>
      </c>
      <c r="K19" s="31">
        <v>600</v>
      </c>
    </row>
    <row r="20" s="4" customFormat="1" ht="168" customHeight="1" spans="1:11">
      <c r="A20" s="12">
        <v>7</v>
      </c>
      <c r="B20" s="35" t="s">
        <v>39</v>
      </c>
      <c r="C20" s="32" t="s">
        <v>40</v>
      </c>
      <c r="D20" s="34">
        <f t="shared" si="1"/>
        <v>1000</v>
      </c>
      <c r="E20" s="34">
        <v>0</v>
      </c>
      <c r="F20" s="31">
        <f t="shared" si="2"/>
        <v>1000</v>
      </c>
      <c r="G20" s="34">
        <f t="shared" si="3"/>
        <v>0</v>
      </c>
      <c r="H20" s="34">
        <v>0</v>
      </c>
      <c r="I20" s="31">
        <v>0</v>
      </c>
      <c r="J20" s="31"/>
      <c r="K20" s="31">
        <v>1000</v>
      </c>
    </row>
    <row r="21" s="4" customFormat="1" ht="144" customHeight="1" spans="1:11">
      <c r="A21" s="12">
        <v>8</v>
      </c>
      <c r="B21" s="35" t="s">
        <v>41</v>
      </c>
      <c r="C21" s="32" t="s">
        <v>42</v>
      </c>
      <c r="D21" s="34">
        <f t="shared" si="1"/>
        <v>50</v>
      </c>
      <c r="E21" s="34">
        <v>0</v>
      </c>
      <c r="F21" s="31">
        <f t="shared" si="2"/>
        <v>50</v>
      </c>
      <c r="G21" s="34">
        <f t="shared" si="3"/>
        <v>0</v>
      </c>
      <c r="H21" s="34">
        <v>0</v>
      </c>
      <c r="I21" s="31">
        <v>0</v>
      </c>
      <c r="J21" s="31">
        <v>0</v>
      </c>
      <c r="K21" s="31">
        <v>50</v>
      </c>
    </row>
    <row r="22" s="4" customFormat="1" ht="132" customHeight="1" spans="1:11">
      <c r="A22" s="12">
        <v>9</v>
      </c>
      <c r="B22" s="35" t="s">
        <v>43</v>
      </c>
      <c r="C22" s="32" t="s">
        <v>44</v>
      </c>
      <c r="D22" s="34">
        <f t="shared" si="1"/>
        <v>50</v>
      </c>
      <c r="E22" s="34">
        <v>0</v>
      </c>
      <c r="F22" s="31">
        <f t="shared" si="2"/>
        <v>50</v>
      </c>
      <c r="G22" s="34">
        <f t="shared" si="3"/>
        <v>0</v>
      </c>
      <c r="H22" s="34">
        <v>0</v>
      </c>
      <c r="I22" s="31">
        <v>0</v>
      </c>
      <c r="J22" s="31">
        <v>0</v>
      </c>
      <c r="K22" s="31">
        <v>50</v>
      </c>
    </row>
    <row r="23" s="4" customFormat="1" ht="124" customHeight="1" spans="1:11">
      <c r="A23" s="12">
        <v>10</v>
      </c>
      <c r="B23" s="35" t="s">
        <v>45</v>
      </c>
      <c r="C23" s="32" t="s">
        <v>46</v>
      </c>
      <c r="D23" s="34">
        <f t="shared" si="1"/>
        <v>1609.965</v>
      </c>
      <c r="E23" s="34">
        <v>0</v>
      </c>
      <c r="F23" s="31">
        <f t="shared" si="2"/>
        <v>1609.965</v>
      </c>
      <c r="G23" s="34">
        <f t="shared" si="3"/>
        <v>1609.965</v>
      </c>
      <c r="H23" s="34">
        <v>0</v>
      </c>
      <c r="I23" s="31">
        <v>1609.965</v>
      </c>
      <c r="J23" s="31">
        <v>0</v>
      </c>
      <c r="K23" s="31">
        <v>0</v>
      </c>
    </row>
    <row r="24" s="4" customFormat="1" ht="195" customHeight="1" spans="1:11">
      <c r="A24" s="12">
        <v>11</v>
      </c>
      <c r="B24" s="35" t="s">
        <v>47</v>
      </c>
      <c r="C24" s="32" t="s">
        <v>48</v>
      </c>
      <c r="D24" s="34">
        <f t="shared" si="1"/>
        <v>360</v>
      </c>
      <c r="E24" s="34">
        <v>0</v>
      </c>
      <c r="F24" s="31">
        <f t="shared" si="2"/>
        <v>360</v>
      </c>
      <c r="G24" s="34">
        <f t="shared" si="3"/>
        <v>0</v>
      </c>
      <c r="H24" s="34">
        <v>0</v>
      </c>
      <c r="I24" s="31">
        <v>0</v>
      </c>
      <c r="J24" s="31">
        <v>0</v>
      </c>
      <c r="K24" s="31">
        <v>360</v>
      </c>
    </row>
    <row r="25" s="4" customFormat="1" ht="184" customHeight="1" spans="1:11">
      <c r="A25" s="12">
        <v>12</v>
      </c>
      <c r="B25" s="35" t="s">
        <v>49</v>
      </c>
      <c r="C25" s="32" t="s">
        <v>50</v>
      </c>
      <c r="D25" s="34">
        <f t="shared" si="1"/>
        <v>606.3838</v>
      </c>
      <c r="E25" s="34">
        <v>0</v>
      </c>
      <c r="F25" s="31">
        <f t="shared" si="2"/>
        <v>606.3838</v>
      </c>
      <c r="G25" s="34">
        <f t="shared" si="3"/>
        <v>606.3838</v>
      </c>
      <c r="H25" s="34">
        <v>0</v>
      </c>
      <c r="I25" s="41">
        <v>606.3838</v>
      </c>
      <c r="J25" s="31">
        <v>0</v>
      </c>
      <c r="K25" s="31">
        <v>0</v>
      </c>
    </row>
    <row r="26" s="4" customFormat="1" ht="102" customHeight="1" spans="1:11">
      <c r="A26" s="12">
        <v>13</v>
      </c>
      <c r="B26" s="35" t="s">
        <v>51</v>
      </c>
      <c r="C26" s="32" t="s">
        <v>52</v>
      </c>
      <c r="D26" s="34">
        <f t="shared" si="1"/>
        <v>496.7661</v>
      </c>
      <c r="E26" s="34">
        <v>0</v>
      </c>
      <c r="F26" s="31">
        <f t="shared" si="2"/>
        <v>496.7661</v>
      </c>
      <c r="G26" s="34">
        <f t="shared" si="3"/>
        <v>126.7661</v>
      </c>
      <c r="H26" s="34">
        <v>0</v>
      </c>
      <c r="I26" s="41">
        <v>126.7661</v>
      </c>
      <c r="J26" s="31">
        <v>0</v>
      </c>
      <c r="K26" s="31">
        <v>370</v>
      </c>
    </row>
    <row r="27" s="4" customFormat="1" ht="259" customHeight="1" spans="1:11">
      <c r="A27" s="12">
        <v>14</v>
      </c>
      <c r="B27" s="35" t="s">
        <v>53</v>
      </c>
      <c r="C27" s="32" t="s">
        <v>54</v>
      </c>
      <c r="D27" s="34">
        <f t="shared" si="1"/>
        <v>300</v>
      </c>
      <c r="E27" s="34">
        <v>0</v>
      </c>
      <c r="F27" s="31">
        <f t="shared" si="2"/>
        <v>300</v>
      </c>
      <c r="G27" s="34">
        <f t="shared" si="3"/>
        <v>0</v>
      </c>
      <c r="H27" s="34">
        <v>0</v>
      </c>
      <c r="I27" s="34">
        <v>0</v>
      </c>
      <c r="J27" s="31">
        <v>0</v>
      </c>
      <c r="K27" s="31">
        <v>300</v>
      </c>
    </row>
    <row r="28" s="4" customFormat="1" ht="177" customHeight="1" spans="1:11">
      <c r="A28" s="12">
        <v>15</v>
      </c>
      <c r="B28" s="35" t="s">
        <v>55</v>
      </c>
      <c r="C28" s="32" t="s">
        <v>56</v>
      </c>
      <c r="D28" s="34">
        <f t="shared" si="1"/>
        <v>600</v>
      </c>
      <c r="E28" s="34">
        <v>0</v>
      </c>
      <c r="F28" s="31">
        <f t="shared" si="2"/>
        <v>600</v>
      </c>
      <c r="G28" s="34">
        <f t="shared" si="3"/>
        <v>0</v>
      </c>
      <c r="H28" s="34">
        <v>0</v>
      </c>
      <c r="I28" s="34">
        <v>0</v>
      </c>
      <c r="J28" s="31"/>
      <c r="K28" s="31">
        <v>600</v>
      </c>
    </row>
    <row r="29" s="4" customFormat="1" ht="274" customHeight="1" spans="1:11">
      <c r="A29" s="12">
        <v>16</v>
      </c>
      <c r="B29" s="32" t="s">
        <v>57</v>
      </c>
      <c r="C29" s="32" t="s">
        <v>58</v>
      </c>
      <c r="D29" s="34">
        <f t="shared" si="1"/>
        <v>4000</v>
      </c>
      <c r="E29" s="34">
        <v>0</v>
      </c>
      <c r="F29" s="31">
        <f t="shared" si="2"/>
        <v>4000</v>
      </c>
      <c r="G29" s="34">
        <f t="shared" si="3"/>
        <v>0</v>
      </c>
      <c r="H29" s="34">
        <v>0</v>
      </c>
      <c r="I29" s="34">
        <v>0</v>
      </c>
      <c r="J29" s="31">
        <v>3400</v>
      </c>
      <c r="K29" s="31">
        <v>600</v>
      </c>
    </row>
    <row r="30" s="4" customFormat="1" ht="125" customHeight="1" spans="1:11">
      <c r="A30" s="12">
        <v>17</v>
      </c>
      <c r="B30" s="32" t="s">
        <v>59</v>
      </c>
      <c r="C30" s="32" t="s">
        <v>60</v>
      </c>
      <c r="D30" s="34">
        <f t="shared" si="1"/>
        <v>8300</v>
      </c>
      <c r="E30" s="34">
        <v>0</v>
      </c>
      <c r="F30" s="31">
        <f t="shared" si="2"/>
        <v>8300</v>
      </c>
      <c r="G30" s="34">
        <f t="shared" si="3"/>
        <v>0</v>
      </c>
      <c r="H30" s="34">
        <v>0</v>
      </c>
      <c r="I30" s="34">
        <v>0</v>
      </c>
      <c r="J30" s="31">
        <v>4150</v>
      </c>
      <c r="K30" s="31">
        <v>4150</v>
      </c>
    </row>
  </sheetData>
  <mergeCells count="26">
    <mergeCell ref="A1:C1"/>
    <mergeCell ref="A2:K2"/>
    <mergeCell ref="A3:K3"/>
    <mergeCell ref="D4:G4"/>
    <mergeCell ref="I4:K4"/>
    <mergeCell ref="D5:F5"/>
    <mergeCell ref="J5:K5"/>
    <mergeCell ref="A6:C6"/>
    <mergeCell ref="D6:F6"/>
    <mergeCell ref="J6:K6"/>
    <mergeCell ref="A9:K9"/>
    <mergeCell ref="G10:K10"/>
    <mergeCell ref="H11:I11"/>
    <mergeCell ref="A13:B13"/>
    <mergeCell ref="A10:A12"/>
    <mergeCell ref="B10:B12"/>
    <mergeCell ref="C10:C12"/>
    <mergeCell ref="D10:D12"/>
    <mergeCell ref="E10:E12"/>
    <mergeCell ref="F10:F12"/>
    <mergeCell ref="G7:G8"/>
    <mergeCell ref="G11:G12"/>
    <mergeCell ref="J11:J12"/>
    <mergeCell ref="K11:K12"/>
    <mergeCell ref="A4:C5"/>
    <mergeCell ref="A7:C8"/>
  </mergeCell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C16" rgbClr="36C938"/>
  </commentList>
</comment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歐陽</cp:lastModifiedBy>
  <dcterms:created xsi:type="dcterms:W3CDTF">2022-04-12T06:43:42Z</dcterms:created>
  <dcterms:modified xsi:type="dcterms:W3CDTF">2022-04-12T06:45:11Z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A67A1DE5AFA947148C9435106A5CF40E</vt:lpwstr>
  </property>
  <property fmtid="{D5CDD505-2E9C-101B-9397-08002B2CF9AE}" pid="3" name="KSOProductBuildVer">
    <vt:lpwstr>2052-11.1.0.11411</vt:lpwstr>
  </property>
</Properties>
</file>