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清算预算表" sheetId="11" r:id="rId1"/>
  </sheets>
  <definedNames>
    <definedName name="_xlnm._FilterDatabase" localSheetId="0" hidden="1">清算预算表!$A$6:$S$7</definedName>
    <definedName name="_xlnm.Print_Titles" localSheetId="0">清算预算表!$3:$6</definedName>
  </definedNames>
  <calcPr calcId="144525" concurrentCalc="0"/>
</workbook>
</file>

<file path=xl/sharedStrings.xml><?xml version="1.0" encoding="utf-8"?>
<sst xmlns="http://schemas.openxmlformats.org/spreadsheetml/2006/main" count="52" uniqueCount="52">
  <si>
    <t>附件2</t>
  </si>
  <si>
    <t>清算2021年及提前下达2022年普通高中免学费明细表</t>
  </si>
  <si>
    <t>地区</t>
  </si>
  <si>
    <t>基础数据</t>
  </si>
  <si>
    <t>省级以上资金清算过程</t>
  </si>
  <si>
    <t>市级资金清算过程</t>
  </si>
  <si>
    <t>本次实际安排资金</t>
  </si>
  <si>
    <t>2021年普通学生人数(资助系统)</t>
  </si>
  <si>
    <t>2021年残疾学生人数(资助系统)</t>
  </si>
  <si>
    <t>2021年秋普通学生人数(无资助系统账号)</t>
  </si>
  <si>
    <t>2021年秋残疾学生人数(无资助系统账号)</t>
  </si>
  <si>
    <t>省级以上财政分担比例（%）</t>
  </si>
  <si>
    <t>韶财科教[2021]4号文预算安排2021年资金</t>
  </si>
  <si>
    <r>
      <rPr>
        <sz val="12"/>
        <color theme="1"/>
        <rFont val="方正姚体"/>
        <charset val="134"/>
      </rPr>
      <t>韶财科教[2021]4号待结转使用资金</t>
    </r>
    <r>
      <rPr>
        <sz val="12"/>
        <color rgb="FFFF0000"/>
        <rFont val="方正姚体"/>
        <charset val="134"/>
      </rPr>
      <t>（不做抵扣）</t>
    </r>
  </si>
  <si>
    <t>清算2021年省级以上资金</t>
  </si>
  <si>
    <t>预算2022年省级以上资金</t>
  </si>
  <si>
    <t>抵扣后应安排的省级以上资金</t>
  </si>
  <si>
    <t>市级以上财政分担比例（%）</t>
  </si>
  <si>
    <t>韶财科教[2021]4号号文预算安排2021年资金</t>
  </si>
  <si>
    <t>清算2021年市级资金</t>
  </si>
  <si>
    <t>预算2022年市级资金</t>
  </si>
  <si>
    <t>抵扣后应安排的市级资金</t>
  </si>
  <si>
    <t>合计</t>
  </si>
  <si>
    <t>其中：中央资金</t>
  </si>
  <si>
    <t>其中：市级资金</t>
  </si>
  <si>
    <t>A</t>
  </si>
  <si>
    <t>F</t>
  </si>
  <si>
    <t>G</t>
  </si>
  <si>
    <t>H</t>
  </si>
  <si>
    <t>I</t>
  </si>
  <si>
    <t>J</t>
  </si>
  <si>
    <t>K</t>
  </si>
  <si>
    <t>L</t>
  </si>
  <si>
    <t>M=(F*2500+G*3850)*J-K</t>
  </si>
  <si>
    <t>N=((F*2500+G*3850+H*2500+I*3850)*J</t>
  </si>
  <si>
    <t>O=N+M&gt;0</t>
  </si>
  <si>
    <t>P</t>
  </si>
  <si>
    <t>Q</t>
  </si>
  <si>
    <t>R=(F*2500+G*3850)*P-Q</t>
  </si>
  <si>
    <t>S=((F*2500+G*3850+H*2500+I*3850)*P</t>
  </si>
  <si>
    <t>T=R+S</t>
  </si>
  <si>
    <t>U=V+W</t>
  </si>
  <si>
    <t>V</t>
  </si>
  <si>
    <t>W</t>
  </si>
  <si>
    <t>韶关市本级合计</t>
  </si>
  <si>
    <t>广东北江中学</t>
  </si>
  <si>
    <t>韶关市第一中学</t>
  </si>
  <si>
    <t>韶州中学</t>
  </si>
  <si>
    <t>韶关市张九龄纪念中学</t>
  </si>
  <si>
    <t>韶关市田家炳中学</t>
  </si>
  <si>
    <t>韶关市第五中学</t>
  </si>
  <si>
    <t>广东韶关实验中学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</si>
</sst>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.0_ ;[Red]\-#,##0.0\ "/>
    <numFmt numFmtId="42" formatCode="_ &quot;￥&quot;* #,##0_ ;_ &quot;￥&quot;* \-#,##0_ ;_ &quot;￥&quot;* &quot;-&quot;_ ;_ @_ "/>
    <numFmt numFmtId="177" formatCode="0.0_ "/>
    <numFmt numFmtId="44" formatCode="_ &quot;￥&quot;* #,##0.00_ ;_ &quot;￥&quot;* \-#,##0.00_ ;_ &quot;￥&quot;* &quot;-&quot;??_ ;_ @_ "/>
    <numFmt numFmtId="178" formatCode="0_ "/>
    <numFmt numFmtId="179" formatCode="#,##0_);[Red]\(#,##0\)"/>
    <numFmt numFmtId="43" formatCode="_ * #,##0.00_ ;_ * \-#,##0.00_ ;_ * &quot;-&quot;??_ ;_ @_ "/>
    <numFmt numFmtId="180" formatCode="#,##0.00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4"/>
      <name val="方正姚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方正姚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30" fillId="0" borderId="0"/>
    <xf numFmtId="0" fontId="28" fillId="13" borderId="10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/>
    <xf numFmtId="0" fontId="25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40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9" fontId="10" fillId="2" borderId="2" xfId="12" applyNumberFormat="1" applyFont="1" applyFill="1" applyBorder="1" applyAlignment="1" applyProtection="1">
      <alignment vertical="center" wrapText="1"/>
    </xf>
    <xf numFmtId="177" fontId="8" fillId="2" borderId="2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1" fillId="2" borderId="1" xfId="12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2" borderId="1" xfId="58" applyFont="1" applyFill="1" applyBorder="1" applyAlignment="1">
      <alignment horizontal="center" vertical="center" wrapText="1"/>
    </xf>
    <xf numFmtId="9" fontId="12" fillId="2" borderId="1" xfId="58" applyNumberFormat="1" applyFont="1" applyFill="1" applyBorder="1" applyAlignment="1">
      <alignment horizontal="center" vertical="center" wrapText="1"/>
    </xf>
    <xf numFmtId="180" fontId="13" fillId="2" borderId="3" xfId="63" applyNumberFormat="1" applyFont="1" applyFill="1" applyBorder="1" applyAlignment="1" applyProtection="1">
      <alignment horizontal="center" vertical="center"/>
    </xf>
    <xf numFmtId="0" fontId="14" fillId="3" borderId="2" xfId="63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horizontal="center" vertical="center"/>
    </xf>
    <xf numFmtId="9" fontId="15" fillId="2" borderId="1" xfId="58" applyNumberFormat="1" applyFont="1" applyFill="1" applyBorder="1" applyAlignment="1">
      <alignment horizontal="center" vertical="center" wrapText="1"/>
    </xf>
    <xf numFmtId="180" fontId="14" fillId="2" borderId="3" xfId="63" applyNumberFormat="1" applyFont="1" applyFill="1" applyBorder="1" applyAlignment="1" applyProtection="1">
      <alignment horizontal="center" vertical="center"/>
    </xf>
    <xf numFmtId="179" fontId="14" fillId="2" borderId="3" xfId="63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80" fontId="13" fillId="2" borderId="1" xfId="63" applyNumberFormat="1" applyFont="1" applyFill="1" applyBorder="1" applyAlignment="1" applyProtection="1">
      <alignment horizontal="center" vertical="center"/>
    </xf>
    <xf numFmtId="180" fontId="16" fillId="2" borderId="3" xfId="63" applyNumberFormat="1" applyFont="1" applyFill="1" applyBorder="1" applyAlignment="1" applyProtection="1">
      <alignment horizontal="center" vertical="center"/>
    </xf>
    <xf numFmtId="180" fontId="15" fillId="2" borderId="1" xfId="58" applyNumberFormat="1" applyFont="1" applyFill="1" applyBorder="1" applyAlignment="1">
      <alignment horizontal="center" vertical="center" wrapText="1"/>
    </xf>
    <xf numFmtId="180" fontId="17" fillId="2" borderId="1" xfId="58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千位分隔 2" xfId="57"/>
    <cellStyle name="常规_2011年秋季学期广东省普通高中国家助学金安排表" xfId="58"/>
    <cellStyle name="常规_附件2_3" xfId="59"/>
    <cellStyle name="常规_附件2_8" xfId="60"/>
    <cellStyle name="常规_附件2_9" xfId="61"/>
    <cellStyle name="常规_越秀" xfId="62"/>
    <cellStyle name="常规_附件2" xfId="63"/>
    <cellStyle name="样式 1" xfId="64"/>
  </cellStyles>
  <tableStyles count="0" defaultTableStyle="TableStyleMedium2" defaultPivotStyle="PivotStyleLight16"/>
  <colors>
    <mruColors>
      <color rgb="00FFFFCC"/>
      <color rgb="00FFFF9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topLeftCell="E1" workbookViewId="0">
      <selection activeCell="Q5" sqref="Q5"/>
    </sheetView>
  </sheetViews>
  <sheetFormatPr defaultColWidth="9" defaultRowHeight="13.5"/>
  <cols>
    <col min="1" max="1" width="13.25" customWidth="1"/>
    <col min="2" max="3" width="9.375" customWidth="1"/>
    <col min="4" max="4" width="10.5" customWidth="1"/>
    <col min="5" max="5" width="10.625" customWidth="1"/>
    <col min="6" max="6" width="8.875" customWidth="1"/>
    <col min="7" max="7" width="12.875" customWidth="1"/>
    <col min="8" max="8" width="11.875" customWidth="1"/>
    <col min="9" max="9" width="16.375" customWidth="1"/>
    <col min="10" max="11" width="17.775" customWidth="1"/>
    <col min="12" max="12" width="10.25" customWidth="1"/>
    <col min="13" max="13" width="16.25" customWidth="1"/>
    <col min="14" max="18" width="17.775" customWidth="1"/>
    <col min="19" max="19" width="13" customWidth="1"/>
  </cols>
  <sheetData>
    <row r="1" ht="28" customHeight="1" spans="1:1">
      <c r="A1" s="5" t="s">
        <v>0</v>
      </c>
    </row>
    <row r="2" ht="36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21" customHeight="1" spans="1:19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1" customFormat="1" ht="42" customHeight="1" spans="1:19">
      <c r="A4" s="9" t="s">
        <v>2</v>
      </c>
      <c r="B4" s="10" t="s">
        <v>3</v>
      </c>
      <c r="C4" s="10"/>
      <c r="D4" s="10"/>
      <c r="E4" s="10"/>
      <c r="F4" s="10" t="s">
        <v>4</v>
      </c>
      <c r="G4" s="10"/>
      <c r="H4" s="10"/>
      <c r="I4" s="10"/>
      <c r="J4" s="10"/>
      <c r="K4" s="10"/>
      <c r="L4" s="26" t="s">
        <v>5</v>
      </c>
      <c r="M4" s="27"/>
      <c r="N4" s="27"/>
      <c r="O4" s="27"/>
      <c r="P4" s="28"/>
      <c r="Q4" s="34" t="s">
        <v>6</v>
      </c>
      <c r="R4" s="34"/>
      <c r="S4" s="34"/>
    </row>
    <row r="5" s="1" customFormat="1" ht="73.2" customHeight="1" spans="1:19">
      <c r="A5" s="9"/>
      <c r="B5" s="11" t="s">
        <v>7</v>
      </c>
      <c r="C5" s="11" t="s">
        <v>8</v>
      </c>
      <c r="D5" s="11" t="s">
        <v>9</v>
      </c>
      <c r="E5" s="11" t="s">
        <v>10</v>
      </c>
      <c r="F5" s="12" t="s">
        <v>11</v>
      </c>
      <c r="G5" s="13" t="s">
        <v>12</v>
      </c>
      <c r="H5" s="11" t="s">
        <v>13</v>
      </c>
      <c r="I5" s="29" t="s">
        <v>14</v>
      </c>
      <c r="J5" s="29" t="s">
        <v>15</v>
      </c>
      <c r="K5" s="29" t="s">
        <v>16</v>
      </c>
      <c r="L5" s="12" t="s">
        <v>17</v>
      </c>
      <c r="M5" s="13" t="s">
        <v>18</v>
      </c>
      <c r="N5" s="29" t="s">
        <v>19</v>
      </c>
      <c r="O5" s="29" t="s">
        <v>20</v>
      </c>
      <c r="P5" s="29" t="s">
        <v>21</v>
      </c>
      <c r="Q5" s="35" t="s">
        <v>22</v>
      </c>
      <c r="R5" s="35" t="s">
        <v>23</v>
      </c>
      <c r="S5" s="35" t="s">
        <v>24</v>
      </c>
    </row>
    <row r="6" s="2" customFormat="1" ht="63" customHeight="1" spans="1:19">
      <c r="A6" s="14" t="s">
        <v>25</v>
      </c>
      <c r="B6" s="15" t="s">
        <v>26</v>
      </c>
      <c r="C6" s="15" t="s">
        <v>27</v>
      </c>
      <c r="D6" s="15" t="s">
        <v>28</v>
      </c>
      <c r="E6" s="15" t="s">
        <v>29</v>
      </c>
      <c r="F6" s="16" t="s">
        <v>30</v>
      </c>
      <c r="G6" s="17" t="s">
        <v>31</v>
      </c>
      <c r="H6" s="17" t="s">
        <v>32</v>
      </c>
      <c r="I6" s="15" t="s">
        <v>33</v>
      </c>
      <c r="J6" s="15" t="s">
        <v>34</v>
      </c>
      <c r="K6" s="15" t="s">
        <v>35</v>
      </c>
      <c r="L6" s="15" t="s">
        <v>36</v>
      </c>
      <c r="M6" s="15" t="s">
        <v>37</v>
      </c>
      <c r="N6" s="15" t="s">
        <v>38</v>
      </c>
      <c r="O6" s="15" t="s">
        <v>39</v>
      </c>
      <c r="P6" s="15" t="s">
        <v>40</v>
      </c>
      <c r="Q6" s="36" t="s">
        <v>41</v>
      </c>
      <c r="R6" s="36" t="s">
        <v>42</v>
      </c>
      <c r="S6" s="36" t="s">
        <v>43</v>
      </c>
    </row>
    <row r="7" s="3" customFormat="1" ht="27" customHeight="1" spans="1:19">
      <c r="A7" s="18" t="s">
        <v>44</v>
      </c>
      <c r="B7" s="18">
        <v>129</v>
      </c>
      <c r="C7" s="18">
        <v>14</v>
      </c>
      <c r="D7" s="18">
        <v>0</v>
      </c>
      <c r="E7" s="18">
        <v>1</v>
      </c>
      <c r="F7" s="19">
        <v>0.85</v>
      </c>
      <c r="G7" s="20">
        <v>235025</v>
      </c>
      <c r="H7" s="20">
        <v>0</v>
      </c>
      <c r="I7" s="20">
        <v>84915</v>
      </c>
      <c r="J7" s="20">
        <v>323213</v>
      </c>
      <c r="K7" s="20">
        <v>408128</v>
      </c>
      <c r="L7" s="19">
        <v>0.15</v>
      </c>
      <c r="M7" s="20">
        <v>41475</v>
      </c>
      <c r="N7" s="20">
        <f>(B7*2500+C7*3850)*L7-M7</f>
        <v>14985</v>
      </c>
      <c r="O7" s="20">
        <f>(B7*2500+C7*3850+D7*2500+E7*3850)*L7</f>
        <v>57037.5</v>
      </c>
      <c r="P7" s="30">
        <v>72022</v>
      </c>
      <c r="Q7" s="30">
        <f>R7+S7</f>
        <v>480150</v>
      </c>
      <c r="R7" s="30">
        <v>408128</v>
      </c>
      <c r="S7" s="30">
        <v>72022</v>
      </c>
    </row>
    <row r="8" ht="30" customHeight="1" spans="1:19">
      <c r="A8" s="18" t="s">
        <v>45</v>
      </c>
      <c r="B8" s="18">
        <v>19</v>
      </c>
      <c r="C8" s="18">
        <v>2</v>
      </c>
      <c r="D8" s="18">
        <v>0</v>
      </c>
      <c r="E8" s="18">
        <v>0</v>
      </c>
      <c r="F8" s="19">
        <v>0.85</v>
      </c>
      <c r="G8" s="20">
        <v>31067.5</v>
      </c>
      <c r="H8" s="20">
        <v>0</v>
      </c>
      <c r="I8" s="20">
        <f>(B8*2500+C8*3850)*F8-G8</f>
        <v>15852.5</v>
      </c>
      <c r="J8" s="20">
        <f>(B8*2500+C8*3850+D8*2500+E8*3850)*F8</f>
        <v>46920</v>
      </c>
      <c r="K8" s="20">
        <f>I8+J8</f>
        <v>62772.5</v>
      </c>
      <c r="L8" s="19">
        <v>0.15</v>
      </c>
      <c r="M8" s="20">
        <v>5482.5</v>
      </c>
      <c r="N8" s="20">
        <f t="shared" ref="N8:N14" si="0">(B8*2500+C8*3850)*L8-M8</f>
        <v>2797.5</v>
      </c>
      <c r="O8" s="20">
        <f t="shared" ref="O8:O14" si="1">(B8*2500+C8*3850+D8*2500+E8*3850)*L8</f>
        <v>8280</v>
      </c>
      <c r="P8" s="30">
        <f t="shared" ref="P8:P14" si="2">N8+O8</f>
        <v>11077.5</v>
      </c>
      <c r="Q8" s="30">
        <f t="shared" ref="Q8:Q14" si="3">R8+S8</f>
        <v>73850</v>
      </c>
      <c r="R8" s="30">
        <v>62772.5</v>
      </c>
      <c r="S8" s="30">
        <v>11077.5</v>
      </c>
    </row>
    <row r="9" ht="28.5" spans="1:19">
      <c r="A9" s="18" t="s">
        <v>46</v>
      </c>
      <c r="B9" s="18">
        <v>31</v>
      </c>
      <c r="C9" s="18">
        <v>5</v>
      </c>
      <c r="D9" s="18">
        <v>0</v>
      </c>
      <c r="E9" s="18">
        <v>0</v>
      </c>
      <c r="F9" s="19">
        <v>0.85</v>
      </c>
      <c r="G9" s="20">
        <v>66130</v>
      </c>
      <c r="H9" s="20">
        <v>0</v>
      </c>
      <c r="I9" s="20">
        <f t="shared" ref="I9:I14" si="4">(B9*2500+C9*3850)*F9-G9</f>
        <v>16107.5</v>
      </c>
      <c r="J9" s="20">
        <f t="shared" ref="J9:J14" si="5">(B9*2500+C9*3850+D9*2500+E9*3850)*F9</f>
        <v>82237.5</v>
      </c>
      <c r="K9" s="20">
        <f t="shared" ref="K9:K14" si="6">I9+J9</f>
        <v>98345</v>
      </c>
      <c r="L9" s="19">
        <v>0.15</v>
      </c>
      <c r="M9" s="20">
        <v>11670</v>
      </c>
      <c r="N9" s="20">
        <f t="shared" si="0"/>
        <v>2842.5</v>
      </c>
      <c r="O9" s="20">
        <f t="shared" si="1"/>
        <v>14512.5</v>
      </c>
      <c r="P9" s="30">
        <f t="shared" si="2"/>
        <v>17355</v>
      </c>
      <c r="Q9" s="30">
        <f t="shared" si="3"/>
        <v>115700</v>
      </c>
      <c r="R9" s="30">
        <v>98345</v>
      </c>
      <c r="S9" s="30">
        <v>17355</v>
      </c>
    </row>
    <row r="10" ht="33" customHeight="1" spans="1:19">
      <c r="A10" s="18" t="s">
        <v>47</v>
      </c>
      <c r="B10" s="18">
        <v>0</v>
      </c>
      <c r="C10" s="18">
        <v>0</v>
      </c>
      <c r="D10" s="18">
        <v>0</v>
      </c>
      <c r="E10" s="18">
        <v>1</v>
      </c>
      <c r="F10" s="19">
        <v>0.85</v>
      </c>
      <c r="G10" s="20">
        <v>0</v>
      </c>
      <c r="H10" s="20">
        <v>0</v>
      </c>
      <c r="I10" s="20">
        <f t="shared" si="4"/>
        <v>0</v>
      </c>
      <c r="J10" s="20">
        <f t="shared" si="5"/>
        <v>3272.5</v>
      </c>
      <c r="K10" s="30">
        <f t="shared" si="6"/>
        <v>3272.5</v>
      </c>
      <c r="L10" s="19">
        <v>0.15</v>
      </c>
      <c r="M10" s="20">
        <v>0</v>
      </c>
      <c r="N10" s="20">
        <f t="shared" si="0"/>
        <v>0</v>
      </c>
      <c r="O10" s="20">
        <f t="shared" si="1"/>
        <v>577.5</v>
      </c>
      <c r="P10" s="30">
        <f t="shared" si="2"/>
        <v>577.5</v>
      </c>
      <c r="Q10" s="30">
        <f t="shared" si="3"/>
        <v>3850</v>
      </c>
      <c r="R10" s="30">
        <v>3272.5</v>
      </c>
      <c r="S10" s="30">
        <v>577.5</v>
      </c>
    </row>
    <row r="11" ht="37" customHeight="1" spans="1:19">
      <c r="A11" s="18" t="s">
        <v>48</v>
      </c>
      <c r="B11" s="18">
        <v>47</v>
      </c>
      <c r="C11" s="18">
        <v>3</v>
      </c>
      <c r="D11" s="18">
        <v>0</v>
      </c>
      <c r="E11" s="18">
        <v>0</v>
      </c>
      <c r="F11" s="19">
        <v>0.85</v>
      </c>
      <c r="G11" s="20">
        <v>60902.5</v>
      </c>
      <c r="H11" s="20">
        <v>0</v>
      </c>
      <c r="I11" s="20">
        <f t="shared" si="4"/>
        <v>48790</v>
      </c>
      <c r="J11" s="20">
        <f t="shared" si="5"/>
        <v>109692.5</v>
      </c>
      <c r="K11" s="30">
        <v>158483</v>
      </c>
      <c r="L11" s="19">
        <v>0.15</v>
      </c>
      <c r="M11" s="20">
        <v>10747.5</v>
      </c>
      <c r="N11" s="20">
        <f t="shared" si="0"/>
        <v>8610</v>
      </c>
      <c r="O11" s="20">
        <f t="shared" si="1"/>
        <v>19357.5</v>
      </c>
      <c r="P11" s="30">
        <v>27967</v>
      </c>
      <c r="Q11" s="30">
        <f t="shared" si="3"/>
        <v>186450</v>
      </c>
      <c r="R11" s="30">
        <v>158483</v>
      </c>
      <c r="S11" s="30">
        <v>27967</v>
      </c>
    </row>
    <row r="12" ht="35" customHeight="1" spans="1:19">
      <c r="A12" s="18" t="s">
        <v>49</v>
      </c>
      <c r="B12" s="18">
        <v>15</v>
      </c>
      <c r="C12" s="18">
        <v>1</v>
      </c>
      <c r="D12" s="18">
        <v>0</v>
      </c>
      <c r="E12" s="18">
        <v>0</v>
      </c>
      <c r="F12" s="19">
        <v>0.85</v>
      </c>
      <c r="G12" s="20">
        <v>28857.5</v>
      </c>
      <c r="H12" s="20">
        <v>0</v>
      </c>
      <c r="I12" s="20">
        <f t="shared" si="4"/>
        <v>6290</v>
      </c>
      <c r="J12" s="20">
        <f t="shared" si="5"/>
        <v>35147.5</v>
      </c>
      <c r="K12" s="30">
        <f t="shared" si="6"/>
        <v>41437.5</v>
      </c>
      <c r="L12" s="19">
        <v>0.15</v>
      </c>
      <c r="M12" s="20">
        <v>5092.5</v>
      </c>
      <c r="N12" s="20">
        <f t="shared" si="0"/>
        <v>1110</v>
      </c>
      <c r="O12" s="20">
        <f t="shared" si="1"/>
        <v>6202.5</v>
      </c>
      <c r="P12" s="30">
        <f t="shared" si="2"/>
        <v>7312.5</v>
      </c>
      <c r="Q12" s="30">
        <f t="shared" si="3"/>
        <v>48750</v>
      </c>
      <c r="R12" s="30">
        <v>41437.5</v>
      </c>
      <c r="S12" s="30">
        <v>7312.5</v>
      </c>
    </row>
    <row r="13" ht="34" customHeight="1" spans="1:19">
      <c r="A13" s="18" t="s">
        <v>50</v>
      </c>
      <c r="B13" s="18">
        <v>17</v>
      </c>
      <c r="C13" s="18">
        <v>3</v>
      </c>
      <c r="D13" s="18">
        <v>0</v>
      </c>
      <c r="E13" s="18">
        <v>0</v>
      </c>
      <c r="F13" s="19">
        <v>0.85</v>
      </c>
      <c r="G13" s="20">
        <v>43817.5</v>
      </c>
      <c r="H13" s="20">
        <v>0</v>
      </c>
      <c r="I13" s="20">
        <f t="shared" si="4"/>
        <v>2125</v>
      </c>
      <c r="J13" s="20">
        <f t="shared" si="5"/>
        <v>45942.5</v>
      </c>
      <c r="K13" s="20">
        <f t="shared" si="6"/>
        <v>48067.5</v>
      </c>
      <c r="L13" s="19">
        <v>0.15</v>
      </c>
      <c r="M13" s="20">
        <v>7732.5</v>
      </c>
      <c r="N13" s="20">
        <f t="shared" si="0"/>
        <v>375</v>
      </c>
      <c r="O13" s="20">
        <f t="shared" si="1"/>
        <v>8107.5</v>
      </c>
      <c r="P13" s="30">
        <f t="shared" si="2"/>
        <v>8482.5</v>
      </c>
      <c r="Q13" s="30">
        <f t="shared" si="3"/>
        <v>56550</v>
      </c>
      <c r="R13" s="30">
        <v>48067.5</v>
      </c>
      <c r="S13" s="30">
        <v>8482.5</v>
      </c>
    </row>
    <row r="14" s="4" customFormat="1" ht="27" spans="1:19">
      <c r="A14" s="21" t="s">
        <v>51</v>
      </c>
      <c r="B14" s="22">
        <v>0</v>
      </c>
      <c r="C14" s="22">
        <v>0</v>
      </c>
      <c r="D14" s="22">
        <v>0</v>
      </c>
      <c r="E14" s="22">
        <v>0</v>
      </c>
      <c r="F14" s="23">
        <v>0.85</v>
      </c>
      <c r="G14" s="24">
        <v>4250</v>
      </c>
      <c r="H14" s="25">
        <v>0</v>
      </c>
      <c r="I14" s="31">
        <f t="shared" si="4"/>
        <v>-4250</v>
      </c>
      <c r="J14" s="24">
        <f t="shared" si="5"/>
        <v>0</v>
      </c>
      <c r="K14" s="31">
        <f t="shared" si="6"/>
        <v>-4250</v>
      </c>
      <c r="L14" s="23">
        <v>0.15</v>
      </c>
      <c r="M14" s="32">
        <v>750</v>
      </c>
      <c r="N14" s="33">
        <f t="shared" si="0"/>
        <v>-750</v>
      </c>
      <c r="O14" s="32">
        <f t="shared" si="1"/>
        <v>0</v>
      </c>
      <c r="P14" s="33">
        <f t="shared" si="2"/>
        <v>-750</v>
      </c>
      <c r="Q14" s="33">
        <f t="shared" si="3"/>
        <v>-5000</v>
      </c>
      <c r="R14" s="37">
        <v>-4250</v>
      </c>
      <c r="S14" s="37">
        <v>-750</v>
      </c>
    </row>
  </sheetData>
  <mergeCells count="6">
    <mergeCell ref="A2:S2"/>
    <mergeCell ref="B4:E4"/>
    <mergeCell ref="F4:K4"/>
    <mergeCell ref="L4:P4"/>
    <mergeCell ref="Q4:S4"/>
    <mergeCell ref="A4:A5"/>
  </mergeCells>
  <printOptions horizontalCentered="1"/>
  <pageMargins left="0.275" right="0.236111111111111" top="0.747916666666667" bottom="0.747916666666667" header="0.314583333333333" footer="0.314583333333333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2020-09-23T02:47:00Z</dcterms:created>
  <cp:lastPrinted>2020-11-28T05:15:00Z</cp:lastPrinted>
  <dcterms:modified xsi:type="dcterms:W3CDTF">2022-01-28T01:48:12Z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DCDC939CA4554F13A9DDCFCBDB9A5B0C</vt:lpwstr>
  </property>
</Properties>
</file>