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20" activeTab="0"/>
  </bookViews>
  <sheets>
    <sheet name="收入统计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<sst xmlns="http://schemas.openxmlformats.org/spreadsheetml/2006/main" count="48" uniqueCount="21">
  <si>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编制单位：始兴县卫生和计划生育局</t>
  </si>
  <si>
    <t>诊察收入</t>
  </si>
  <si>
    <t>检查收入</t>
  </si>
  <si>
    <t>金额单位：万元</t>
  </si>
  <si>
    <r>
      <t>2016</t>
    </r>
    <r>
      <rPr>
        <sz val="11"/>
        <rFont val="仿宋_GB2312"/>
        <family val="3"/>
      </rPr>
      <t>年</t>
    </r>
  </si>
  <si>
    <r>
      <t>2017</t>
    </r>
    <r>
      <rPr>
        <sz val="11"/>
        <rFont val="仿宋_GB2312"/>
        <family val="3"/>
      </rPr>
      <t>年</t>
    </r>
  </si>
  <si>
    <t>化验收入</t>
  </si>
  <si>
    <t>治疗收入</t>
  </si>
  <si>
    <t>手术收入</t>
  </si>
  <si>
    <t>卫生材料收入</t>
  </si>
  <si>
    <t>药品收入</t>
  </si>
  <si>
    <t>合  计</t>
  </si>
  <si>
    <t>合计</t>
  </si>
  <si>
    <t>始兴县人民医院</t>
  </si>
  <si>
    <t>始兴县中医院</t>
  </si>
  <si>
    <r>
      <t>对比上年增幅</t>
    </r>
    <r>
      <rPr>
        <sz val="11"/>
        <rFont val="Times New Roman"/>
        <family val="1"/>
      </rPr>
      <t>%</t>
    </r>
  </si>
  <si>
    <t>对比上年增幅%</t>
  </si>
  <si>
    <t>——</t>
  </si>
  <si>
    <t>始兴县妇幼保健计划生育中心</t>
  </si>
  <si>
    <r>
      <t xml:space="preserve">         </t>
    </r>
    <r>
      <rPr>
        <sz val="11"/>
        <rFont val="仿宋_GB2312"/>
        <family val="3"/>
      </rPr>
      <t>项</t>
    </r>
    <r>
      <rPr>
        <sz val="11"/>
        <rFont val="Times New Roman"/>
        <family val="1"/>
      </rPr>
      <t xml:space="preserve">    
                  </t>
    </r>
    <r>
      <rPr>
        <sz val="11"/>
        <rFont val="仿宋_GB2312"/>
        <family val="3"/>
      </rPr>
      <t xml:space="preserve">目
</t>
    </r>
    <r>
      <rPr>
        <sz val="11"/>
        <rFont val="Times New Roman"/>
        <family val="1"/>
      </rPr>
      <t xml:space="preserve">  
  </t>
    </r>
    <r>
      <rPr>
        <sz val="11"/>
        <rFont val="仿宋_GB2312"/>
        <family val="3"/>
      </rPr>
      <t>单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位</t>
    </r>
    <r>
      <rPr>
        <sz val="11"/>
        <rFont val="Times New Roman"/>
        <family val="1"/>
      </rPr>
      <t xml:space="preserve"> </t>
    </r>
  </si>
  <si>
    <t>始兴县公立医院部分医疗收入情况统计表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</si>
</sst>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#,##0.00_ "/>
    <numFmt numFmtId="179" formatCode="0.0"/>
    <numFmt numFmtId="180" formatCode="0.0%"/>
  </numFmts>
  <fonts count="13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1"/>
      <name val="黑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2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3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2" fontId="3" fillId="0" borderId="0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9" fontId="3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showZeros="0" tabSelected="1" workbookViewId="0" topLeftCell="A1">
      <selection activeCell="A1" sqref="A1:IV8"/>
    </sheetView>
  </sheetViews>
  <sheetFormatPr defaultColWidth="9.00390625" defaultRowHeight="14.25"/>
  <cols>
    <col min="1" max="1" width="14.125" style="1" customWidth="1"/>
    <col min="2" max="3" width="6.25390625" style="1" customWidth="1"/>
    <col min="4" max="4" width="6.875" style="1" customWidth="1"/>
    <col min="5" max="6" width="6.25390625" style="1" customWidth="1"/>
    <col min="7" max="7" width="6.625" style="1" customWidth="1"/>
    <col min="8" max="9" width="6.25390625" style="1" customWidth="1"/>
    <col min="10" max="10" width="8.125" style="1" customWidth="1"/>
    <col min="11" max="12" width="6.25390625" style="1" customWidth="1"/>
    <col min="13" max="13" width="8.125" style="1" customWidth="1"/>
    <col min="14" max="15" width="6.25390625" style="1" customWidth="1"/>
    <col min="16" max="16" width="8.125" style="1" customWidth="1"/>
    <col min="17" max="18" width="6.25390625" style="1" customWidth="1"/>
    <col min="19" max="19" width="8.125" style="1" customWidth="1"/>
    <col min="20" max="21" width="6.25390625" style="1" customWidth="1"/>
    <col min="22" max="24" width="8.125" style="1" customWidth="1"/>
    <col min="25" max="25" width="8.50390625" style="1" customWidth="1"/>
    <col min="26" max="26" width="10.50390625" style="11" customWidth="1"/>
  </cols>
  <sheetData>
    <row r="1" spans="1:26" s="2" customFormat="1" ht="43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9"/>
    </row>
    <row r="2" spans="1:26" s="5" customFormat="1" ht="44.25" customHeight="1">
      <c r="A2" s="28" t="s">
        <v>0</v>
      </c>
      <c r="B2" s="29"/>
      <c r="C2" s="29"/>
      <c r="D2" s="30"/>
      <c r="E2" s="4"/>
      <c r="F2" s="4"/>
      <c r="G2" s="4"/>
      <c r="H2" s="4"/>
      <c r="I2" s="4"/>
      <c r="J2"/>
      <c r="K2"/>
      <c r="L2"/>
      <c r="M2"/>
      <c r="N2"/>
      <c r="O2"/>
      <c r="P2"/>
      <c r="Q2"/>
      <c r="R2"/>
      <c r="S2"/>
      <c r="T2"/>
      <c r="U2"/>
      <c r="V2"/>
      <c r="W2"/>
      <c r="X2" s="25" t="s">
        <v>3</v>
      </c>
      <c r="Y2" s="25"/>
      <c r="Z2" s="8"/>
    </row>
    <row r="3" spans="1:26" s="6" customFormat="1" ht="38.25" customHeight="1">
      <c r="A3" s="21" t="s">
        <v>19</v>
      </c>
      <c r="B3" s="31" t="s">
        <v>1</v>
      </c>
      <c r="C3" s="32"/>
      <c r="D3" s="33"/>
      <c r="E3" s="31" t="s">
        <v>2</v>
      </c>
      <c r="F3" s="32"/>
      <c r="G3" s="33"/>
      <c r="H3" s="31" t="s">
        <v>6</v>
      </c>
      <c r="I3" s="32"/>
      <c r="J3" s="33"/>
      <c r="K3" s="31" t="s">
        <v>7</v>
      </c>
      <c r="L3" s="32"/>
      <c r="M3" s="33"/>
      <c r="N3" s="31" t="s">
        <v>8</v>
      </c>
      <c r="O3" s="32"/>
      <c r="P3" s="33"/>
      <c r="Q3" s="31" t="s">
        <v>9</v>
      </c>
      <c r="R3" s="32"/>
      <c r="S3" s="33"/>
      <c r="T3" s="31" t="s">
        <v>10</v>
      </c>
      <c r="U3" s="32"/>
      <c r="V3" s="33"/>
      <c r="W3" s="31" t="s">
        <v>12</v>
      </c>
      <c r="X3" s="34"/>
      <c r="Y3" s="23" t="s">
        <v>16</v>
      </c>
      <c r="Z3" s="10"/>
    </row>
    <row r="4" spans="1:26" s="6" customFormat="1" ht="47.25" customHeight="1">
      <c r="A4" s="22"/>
      <c r="B4" s="14" t="s">
        <v>4</v>
      </c>
      <c r="C4" s="14" t="s">
        <v>5</v>
      </c>
      <c r="D4" s="13" t="s">
        <v>15</v>
      </c>
      <c r="E4" s="14" t="s">
        <v>4</v>
      </c>
      <c r="F4" s="14" t="s">
        <v>5</v>
      </c>
      <c r="G4" s="13" t="s">
        <v>15</v>
      </c>
      <c r="H4" s="14" t="s">
        <v>4</v>
      </c>
      <c r="I4" s="14" t="s">
        <v>5</v>
      </c>
      <c r="J4" s="13" t="s">
        <v>15</v>
      </c>
      <c r="K4" s="14" t="s">
        <v>4</v>
      </c>
      <c r="L4" s="14" t="s">
        <v>5</v>
      </c>
      <c r="M4" s="13" t="s">
        <v>15</v>
      </c>
      <c r="N4" s="14" t="s">
        <v>4</v>
      </c>
      <c r="O4" s="14" t="s">
        <v>5</v>
      </c>
      <c r="P4" s="13" t="s">
        <v>15</v>
      </c>
      <c r="Q4" s="14" t="s">
        <v>4</v>
      </c>
      <c r="R4" s="14" t="s">
        <v>5</v>
      </c>
      <c r="S4" s="13" t="s">
        <v>15</v>
      </c>
      <c r="T4" s="14" t="s">
        <v>4</v>
      </c>
      <c r="U4" s="14" t="s">
        <v>5</v>
      </c>
      <c r="V4" s="13" t="s">
        <v>15</v>
      </c>
      <c r="W4" s="14" t="s">
        <v>4</v>
      </c>
      <c r="X4" s="14" t="s">
        <v>5</v>
      </c>
      <c r="Y4" s="24"/>
      <c r="Z4" s="7"/>
    </row>
    <row r="5" spans="1:26" s="6" customFormat="1" ht="40.5" customHeight="1">
      <c r="A5" s="15" t="s">
        <v>13</v>
      </c>
      <c r="B5" s="12">
        <v>95.32</v>
      </c>
      <c r="C5" s="12">
        <v>95.91</v>
      </c>
      <c r="D5" s="20">
        <f>ROUND((C5-B5)/B5*100,0)/100</f>
        <v>0.01</v>
      </c>
      <c r="E5" s="12">
        <v>1450.41</v>
      </c>
      <c r="F5" s="12">
        <v>1542.49</v>
      </c>
      <c r="G5" s="20">
        <f>ROUND((F5-E5)/E5*100,0)/100</f>
        <v>0.06</v>
      </c>
      <c r="H5" s="12">
        <v>2163.15</v>
      </c>
      <c r="I5" s="12">
        <v>2348.99</v>
      </c>
      <c r="J5" s="20">
        <f>ROUND((I5-H5)/H5*100,0)/100</f>
        <v>0.09</v>
      </c>
      <c r="K5" s="12">
        <v>3033.09</v>
      </c>
      <c r="L5" s="12">
        <v>3396.88</v>
      </c>
      <c r="M5" s="20">
        <f>ROUND((L5-K5)/K5*100,0)/100</f>
        <v>0.12</v>
      </c>
      <c r="N5" s="12">
        <v>711.03</v>
      </c>
      <c r="O5" s="12">
        <v>735.83</v>
      </c>
      <c r="P5" s="20">
        <f>ROUND((O5-N5)/N5*100,0)/100</f>
        <v>0.03</v>
      </c>
      <c r="Q5" s="12">
        <v>1075.32</v>
      </c>
      <c r="R5" s="12">
        <v>1248.63</v>
      </c>
      <c r="S5" s="20">
        <f>ROUND((R5-Q5)/Q5*100,0)/100</f>
        <v>0.16</v>
      </c>
      <c r="T5" s="12">
        <v>3093.51</v>
      </c>
      <c r="U5" s="12">
        <v>3138.94</v>
      </c>
      <c r="V5" s="20">
        <f>ROUND((U5-T5)/T5*100,0)/100</f>
        <v>0.01</v>
      </c>
      <c r="W5" s="12">
        <f aca="true" t="shared" si="0" ref="W5:X7">B5+E5+H5+K5+N5+Q5+T5</f>
        <v>11621.83</v>
      </c>
      <c r="X5" s="12">
        <f t="shared" si="0"/>
        <v>12507.67</v>
      </c>
      <c r="Y5" s="20">
        <f>ROUND((X5-W5)/W5*100,0)/100</f>
        <v>0.08</v>
      </c>
      <c r="Z5" s="16"/>
    </row>
    <row r="6" spans="1:26" s="6" customFormat="1" ht="40.5" customHeight="1">
      <c r="A6" s="15" t="s">
        <v>14</v>
      </c>
      <c r="B6" s="12">
        <v>45.48</v>
      </c>
      <c r="C6" s="12">
        <v>50.26</v>
      </c>
      <c r="D6" s="20">
        <f>ROUND((C6-B6)/B6*100,0)/100</f>
        <v>0.11</v>
      </c>
      <c r="E6" s="12">
        <v>351.88</v>
      </c>
      <c r="F6" s="12">
        <v>439.28</v>
      </c>
      <c r="G6" s="20">
        <f>ROUND((F6-E6)/E6*100,0)/100</f>
        <v>0.25</v>
      </c>
      <c r="H6" s="12">
        <v>393.14</v>
      </c>
      <c r="I6" s="12">
        <v>514.22</v>
      </c>
      <c r="J6" s="20">
        <f>ROUND((I6-H6)/H6*100,0)/100</f>
        <v>0.31</v>
      </c>
      <c r="K6" s="12">
        <v>501.04</v>
      </c>
      <c r="L6" s="12">
        <v>616.53</v>
      </c>
      <c r="M6" s="20">
        <f>ROUND((L6-K6)/K6*100,0)/100</f>
        <v>0.23</v>
      </c>
      <c r="N6" s="12">
        <v>191.59</v>
      </c>
      <c r="O6" s="12">
        <v>227.07</v>
      </c>
      <c r="P6" s="20">
        <f>ROUND((O6-N6)/N6*100,0)/100</f>
        <v>0.19</v>
      </c>
      <c r="Q6" s="12">
        <v>621.78</v>
      </c>
      <c r="R6" s="12">
        <v>667.58</v>
      </c>
      <c r="S6" s="20">
        <f>ROUND((R6-Q6)/Q6*100,0)/100</f>
        <v>0.07</v>
      </c>
      <c r="T6" s="12">
        <v>855.81</v>
      </c>
      <c r="U6" s="12">
        <v>816.18</v>
      </c>
      <c r="V6" s="20">
        <f>ROUND((U6-T6)/T6*100,0)/100</f>
        <v>-0.05</v>
      </c>
      <c r="W6" s="12">
        <f t="shared" si="0"/>
        <v>2960.72</v>
      </c>
      <c r="X6" s="12">
        <f t="shared" si="0"/>
        <v>3331.12</v>
      </c>
      <c r="Y6" s="20">
        <f>ROUND((X6-W6)/W6*100,0)/100</f>
        <v>0.13</v>
      </c>
      <c r="Z6" s="16"/>
    </row>
    <row r="7" spans="1:26" s="6" customFormat="1" ht="40.5" customHeight="1">
      <c r="A7" s="17" t="s">
        <v>18</v>
      </c>
      <c r="B7" s="12">
        <v>16.4</v>
      </c>
      <c r="C7" s="12">
        <v>25.99</v>
      </c>
      <c r="D7" s="20">
        <f>ROUND((C7-B7)/B7*100,0)/100</f>
        <v>0.58</v>
      </c>
      <c r="E7" s="12">
        <v>174.93</v>
      </c>
      <c r="F7" s="12">
        <v>218.82</v>
      </c>
      <c r="G7" s="20">
        <f>ROUND((F7-E7)/E7*100,0)/100</f>
        <v>0.25</v>
      </c>
      <c r="H7" s="12">
        <v>302.74</v>
      </c>
      <c r="I7" s="12">
        <v>374.21</v>
      </c>
      <c r="J7" s="20">
        <f>ROUND((I7-H7)/H7*100,0)/100</f>
        <v>0.24</v>
      </c>
      <c r="K7" s="12">
        <v>212.48</v>
      </c>
      <c r="L7" s="12">
        <v>261.45</v>
      </c>
      <c r="M7" s="20">
        <f>ROUND((L7-K7)/K7*100,0)/100</f>
        <v>0.23</v>
      </c>
      <c r="N7" s="12">
        <v>86.05</v>
      </c>
      <c r="O7" s="12">
        <v>119.86</v>
      </c>
      <c r="P7" s="20">
        <f>ROUND((O7-N7)/N7*100,0)/100</f>
        <v>0.39</v>
      </c>
      <c r="Q7" s="12">
        <v>55.93</v>
      </c>
      <c r="R7" s="12">
        <v>56.23</v>
      </c>
      <c r="S7" s="20">
        <f>ROUND((R7-Q7)/Q7*100,0)/100</f>
        <v>0.01</v>
      </c>
      <c r="T7" s="12">
        <v>203.68</v>
      </c>
      <c r="U7" s="12">
        <v>238.89</v>
      </c>
      <c r="V7" s="20">
        <f>ROUND((U7-T7)/T7*100,0)/100</f>
        <v>0.17</v>
      </c>
      <c r="W7" s="12">
        <f t="shared" si="0"/>
        <v>1052.21</v>
      </c>
      <c r="X7" s="12">
        <f t="shared" si="0"/>
        <v>1295.4499999999998</v>
      </c>
      <c r="Y7" s="20">
        <f>ROUND((X7-W7)/W7*100,0)/100</f>
        <v>0.23</v>
      </c>
      <c r="Z7" s="16"/>
    </row>
    <row r="8" spans="1:26" s="6" customFormat="1" ht="40.5" customHeight="1">
      <c r="A8" s="13" t="s">
        <v>11</v>
      </c>
      <c r="B8" s="12">
        <f>SUM(B5:B7)</f>
        <v>157.2</v>
      </c>
      <c r="C8" s="12">
        <f aca="true" t="shared" si="1" ref="C8:X8">SUM(C5:C7)</f>
        <v>172.16</v>
      </c>
      <c r="D8" s="19" t="s">
        <v>17</v>
      </c>
      <c r="E8" s="12">
        <f t="shared" si="1"/>
        <v>1977.22</v>
      </c>
      <c r="F8" s="12">
        <f t="shared" si="1"/>
        <v>2200.59</v>
      </c>
      <c r="G8" s="19" t="s">
        <v>17</v>
      </c>
      <c r="H8" s="12">
        <f t="shared" si="1"/>
        <v>2859.0299999999997</v>
      </c>
      <c r="I8" s="12">
        <f t="shared" si="1"/>
        <v>3237.42</v>
      </c>
      <c r="J8" s="19" t="s">
        <v>17</v>
      </c>
      <c r="K8" s="12">
        <f t="shared" si="1"/>
        <v>3746.61</v>
      </c>
      <c r="L8" s="12">
        <f t="shared" si="1"/>
        <v>4274.86</v>
      </c>
      <c r="M8" s="19" t="s">
        <v>17</v>
      </c>
      <c r="N8" s="12">
        <f t="shared" si="1"/>
        <v>988.67</v>
      </c>
      <c r="O8" s="12">
        <f t="shared" si="1"/>
        <v>1082.76</v>
      </c>
      <c r="P8" s="19" t="s">
        <v>17</v>
      </c>
      <c r="Q8" s="12">
        <f t="shared" si="1"/>
        <v>1753.03</v>
      </c>
      <c r="R8" s="12">
        <f t="shared" si="1"/>
        <v>1972.44</v>
      </c>
      <c r="S8" s="19" t="s">
        <v>17</v>
      </c>
      <c r="T8" s="12">
        <f t="shared" si="1"/>
        <v>4153</v>
      </c>
      <c r="U8" s="12">
        <f t="shared" si="1"/>
        <v>4194.01</v>
      </c>
      <c r="V8" s="19" t="s">
        <v>17</v>
      </c>
      <c r="W8" s="12">
        <f t="shared" si="1"/>
        <v>15634.759999999998</v>
      </c>
      <c r="X8" s="12">
        <f t="shared" si="1"/>
        <v>17134.24</v>
      </c>
      <c r="Y8" s="19" t="s">
        <v>17</v>
      </c>
      <c r="Z8" s="18"/>
    </row>
    <row r="9" spans="1:26" s="3" customFormat="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1"/>
    </row>
    <row r="10" spans="1:26" s="3" customFormat="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</row>
  </sheetData>
  <mergeCells count="13">
    <mergeCell ref="N3:P3"/>
    <mergeCell ref="Q3:S3"/>
    <mergeCell ref="W3:X3"/>
    <mergeCell ref="A3:A4"/>
    <mergeCell ref="Y3:Y4"/>
    <mergeCell ref="X2:Y2"/>
    <mergeCell ref="A1:Y1"/>
    <mergeCell ref="A2:D2"/>
    <mergeCell ref="B3:D3"/>
    <mergeCell ref="E3:G3"/>
    <mergeCell ref="H3:J3"/>
    <mergeCell ref="K3:M3"/>
    <mergeCell ref="T3:V3"/>
  </mergeCells>
  <printOptions horizontalCentered="1"/>
  <pageMargins left="0.15748031496062992" right="0" top="0.5905511811023623" bottom="0.5905511811023623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shixinglanling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shixingfengping</dc:creator>
  <cp:keywords/>
  <dc:description/>
  <cp:lastModifiedBy>微软用户</cp:lastModifiedBy>
  <cp:lastPrinted>2018-04-13T08:58:25Z</cp:lastPrinted>
  <dcterms:created xsi:type="dcterms:W3CDTF">2006-05-22T00:33:27Z</dcterms:created>
  <dcterms:modified xsi:type="dcterms:W3CDTF">2018-04-16T02:04:56Z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